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 - copia\CONTRATACION\"/>
    </mc:Choice>
  </mc:AlternateContent>
  <xr:revisionPtr revIDLastSave="0" documentId="13_ncr:1_{37646C7A-4176-4CB7-B0D8-66A5FB7FE731}"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4" sheetId="6" state="hidden" r:id="rId2"/>
    <sheet name="Criterios impacto 3" sheetId="3" state="hidden" r:id="rId3"/>
    <sheet name="Criterios impacto 2" sheetId="4" state="hidden" r:id="rId4"/>
    <sheet name="Criterios impacto 1" sheetId="5" state="hidden" r:id="rId5"/>
    <sheet name="Parámetros" sheetId="2" state="hidden" r:id="rId6"/>
  </sheets>
  <externalReferences>
    <externalReference r:id="rId7"/>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Riesgos'!$A$4:$AT$10</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J8" i="1" s="1"/>
  <c r="K9" i="1"/>
  <c r="J9" i="1" s="1"/>
  <c r="K6" i="1"/>
  <c r="J6" i="1" s="1"/>
  <c r="K5" i="1"/>
  <c r="J5" i="1" s="1"/>
  <c r="AD7" i="1"/>
  <c r="L9" i="1" l="1"/>
  <c r="AP8" i="1"/>
  <c r="L8" i="1"/>
  <c r="AP6" i="1"/>
  <c r="L6" i="1"/>
  <c r="AP9" i="1" l="1"/>
  <c r="L5" i="1" l="1"/>
  <c r="AD5" i="1"/>
  <c r="AE5" i="1" s="1"/>
  <c r="AP5" i="1"/>
  <c r="AD6" i="1"/>
  <c r="AE6" i="1" s="1"/>
  <c r="AD8" i="1"/>
  <c r="AE8" i="1" s="1"/>
  <c r="AD9" i="1"/>
  <c r="AE9" i="1" s="1"/>
  <c r="AD10" i="1"/>
  <c r="AE10" i="1" s="1"/>
  <c r="AG9" i="1" l="1"/>
  <c r="AH9" i="1" s="1"/>
  <c r="AG8" i="1"/>
  <c r="AH8" i="1" s="1"/>
  <c r="AI8" i="1" s="1"/>
  <c r="AG5" i="1"/>
  <c r="AH5" i="1" s="1"/>
  <c r="AI5" i="1" s="1"/>
  <c r="AG10" i="1"/>
  <c r="AH10" i="1" s="1"/>
  <c r="AG6" i="1"/>
  <c r="AH6" i="1" s="1"/>
  <c r="AI6" i="1" s="1"/>
  <c r="AI9" i="1" l="1"/>
  <c r="AM8" i="1"/>
  <c r="AM5" i="1"/>
  <c r="AL5" i="1"/>
</calcChain>
</file>

<file path=xl/sharedStrings.xml><?xml version="1.0" encoding="utf-8"?>
<sst xmlns="http://schemas.openxmlformats.org/spreadsheetml/2006/main" count="535" uniqueCount="277">
  <si>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</si>
  <si>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</si>
  <si>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</si>
  <si>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</si>
  <si>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</si>
  <si>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</si>
  <si>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</si>
  <si>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</si>
  <si>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</si>
  <si>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</si>
  <si>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</si>
  <si>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</si>
  <si>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</si>
  <si>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</si>
  <si>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</si>
  <si>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</si>
  <si>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</si>
  <si>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</si>
  <si>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</si>
  <si>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</si>
  <si>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</si>
  <si>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</si>
  <si>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</si>
  <si>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</si>
  <si>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</si>
  <si>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</si>
  <si>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</si>
  <si>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</si>
  <si>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</si>
  <si>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</si>
  <si>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</si>
  <si>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</si>
  <si>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</si>
  <si>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</si>
  <si>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</si>
  <si>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</si>
  <si>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</si>
  <si>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</si>
  <si>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</si>
  <si>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</si>
  <si>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</si>
  <si>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</si>
  <si>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</si>
  <si>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</si>
  <si>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</si>
  <si>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</si>
  <si>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</si>
  <si>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</si>
  <si>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</si>
  <si>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</si>
  <si>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</si>
  <si>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</si>
  <si>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</si>
  <si>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</si>
  <si>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</si>
  <si>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</si>
  <si>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</si>
  <si>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</si>
  <si>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</si>
  <si>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</si>
  <si>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</si>
  <si>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</si>
  <si>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</si>
  <si>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</si>
  <si>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</si>
  <si>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</si>
  <si>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</si>
  <si>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</si>
  <si>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</si>
  <si>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</si>
  <si>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</si>
  <si>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</si>
  <si>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</si>
  <si>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</si>
  <si>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</si>
  <si>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</si>
  <si>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</si>
  <si>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</si>
  <si>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</si>
  <si>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</si>
  <si>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</si>
  <si>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</si>
  <si>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</si>
  <si>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</si>
  <si>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</si>
  <si>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</si>
  <si>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</si>
  <si>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</si>
  <si>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</si>
  <si>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</si>
  <si>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</si>
  <si>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</si>
  <si>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</si>
  <si>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</si>
  <si>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</si>
  <si>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</si>
  <si>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</si>
  <si>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</si>
  <si>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</si>
  <si>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</si>
  <si>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</si>
  <si>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</si>
  <si>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</si>
  <si>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</si>
  <si>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</si>
  <si>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</si>
  <si>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</si>
  <si>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</si>
  <si>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Validar que la solicitud de adición esté debidamente justificada</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</si>
  <si>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</si>
  <si>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</si>
  <si>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</si>
  <si>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 xml:space="preserve">Recurso humano: Funcionarios  y personal contratista de la Subdirección de Contratación  financiado por el proyecto  de inversión de la SAF  </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</si>
  <si>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</si>
  <si>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</si>
  <si>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</si>
  <si>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</si>
  <si>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</si>
  <si>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</si>
  <si>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</si>
  <si>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</si>
  <si>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</si>
  <si>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</si>
  <si>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</si>
  <si>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</si>
  <si>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</si>
  <si>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</si>
  <si>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CONTROL DE CAMBIOS</t>
  </si>
  <si>
    <t>De acuerdo con las recomendaciones del informe de evaluación al Plan Anticorrupción y de Atención al Ciudadano, elaborado por la Secretaría General de la Alcaldía Mayor de Bogotá, se ajusta la redacción del cuarto riesgo de corrupción incluyendo el beneficio a los intereses del contratista en el marco de las orientaciones para la redacción del riesgo 1. Acción u omisión, 2. Uso del poder, 3. Desviación de la gestión pública, 4. Beneficio privado</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</si>
  <si>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</si>
  <si>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</si>
  <si>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</si>
  <si>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</si>
  <si>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</si>
  <si>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</si>
  <si>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</si>
  <si>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</si>
  <si>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</si>
  <si>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</si>
  <si>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</si>
  <si>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</si>
  <si>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</si>
  <si>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</si>
  <si>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</si>
  <si>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</si>
  <si>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</si>
  <si>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</si>
  <si>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</si>
  <si>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</si>
  <si>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</si>
  <si>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</si>
  <si>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</si>
  <si>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</si>
  <si>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</si>
  <si>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</si>
  <si>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</si>
  <si>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</si>
  <si>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</si>
  <si>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</si>
  <si>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</si>
  <si>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</si>
  <si>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</si>
  <si>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</si>
  <si>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</si>
  <si>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</si>
  <si>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</si>
  <si>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</si>
  <si>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</si>
  <si>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</si>
  <si>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</si>
  <si>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</si>
  <si>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</si>
  <si>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</si>
  <si>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</si>
  <si>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</si>
  <si>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</si>
  <si>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</si>
  <si>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</si>
  <si>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</si>
  <si>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</si>
  <si>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</si>
  <si>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</si>
  <si>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</si>
  <si>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</si>
  <si>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</si>
  <si>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</si>
  <si>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</si>
  <si>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</si>
  <si>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</si>
  <si>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</si>
  <si>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</si>
  <si>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</si>
  <si>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</si>
  <si>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</si>
  <si>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</si>
  <si>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</si>
  <si>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</si>
  <si>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</si>
  <si>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</si>
  <si>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</si>
  <si>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</si>
  <si>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</si>
  <si>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</si>
  <si>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</si>
  <si>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</si>
  <si>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</si>
  <si>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</si>
  <si>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</si>
  <si>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</si>
  <si>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</si>
  <si>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</si>
  <si>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</si>
  <si>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</si>
  <si>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</si>
  <si>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</si>
  <si>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</si>
  <si>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</si>
  <si>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</si>
  <si>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</si>
  <si>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</si>
  <si>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</si>
  <si>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</si>
  <si>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</si>
  <si>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</si>
  <si>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</si>
  <si>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</si>
  <si>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</si>
  <si>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</si>
  <si>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30 de noviembre de 2023</t>
  </si>
  <si>
    <t>Se verifica la calificación de impacto residual mediante la evaluación de los 19 criterios de impacto</t>
  </si>
  <si>
    <t>Fecha: 15 de febrero de 2022</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</si>
  <si>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</si>
  <si>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</si>
  <si>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</si>
  <si>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</si>
  <si>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</si>
  <si>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</si>
  <si>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Fecha: 15 de febrero de 2023</t>
  </si>
  <si>
    <t>Fecha: 7 de junio de 2022</t>
  </si>
  <si>
    <t>FECHA DE ACTUALIZACIÓN:  19 de octubre de  2023</t>
  </si>
  <si>
    <t>Fecha: 19 de octubre  de 2023</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</si>
  <si>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</si>
  <si>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</si>
  <si>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</si>
  <si>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CONCLUSIONES DE EFICACIA</t>
  </si>
  <si>
    <t xml:space="preserve">MONITOREO CONTROLES </t>
  </si>
  <si>
    <r>
      <t xml:space="preserve">NOMBRE DEL SOPORTE REVISADO
</t>
    </r>
    <r>
      <rPr>
        <b/>
        <sz val="12"/>
        <color rgb="FF7030A0"/>
        <rFont val="Arial Narrow"/>
        <family val="2"/>
      </rPr>
      <t xml:space="preserve"> Registrar el nombre de cada evidencia</t>
    </r>
  </si>
  <si>
    <r>
      <t xml:space="preserve">RESULTADO DE LA REVISIÓN 
</t>
    </r>
    <r>
      <rPr>
        <b/>
        <sz val="12"/>
        <color rgb="FF7030A0"/>
        <rFont val="Arial Narrow"/>
        <family val="2"/>
      </rPr>
      <t>Se toma al azar una muestra de cada una de las evidencias. Se revisa:
1) Implementación permanente a través del período evaluado.
2) Implementación acorde al propósito del contro</t>
    </r>
    <r>
      <rPr>
        <b/>
        <sz val="12"/>
        <color theme="1"/>
        <rFont val="Arial Narrow"/>
        <family val="2"/>
      </rPr>
      <t>l.</t>
    </r>
  </si>
  <si>
    <t>Acta de reunión 
Acta de Mesa Técnica Procesos de Selección Subdirección de Contratación</t>
  </si>
  <si>
    <t>Memorando
Ficha Técnica</t>
  </si>
  <si>
    <t>Contrato
Memorando de solicitud de adición</t>
  </si>
  <si>
    <t>Contratos de contratistas</t>
  </si>
  <si>
    <t xml:space="preserve">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</si>
  <si>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Se revisa por muestreo la siguiente información:
Acta de Mesa Técnica Procesos de Selección Subdirección de Contratación de 2 de octubre de 2023 donde se evidencia la verificación  del objeto contractual con el PAA (Se revisa información como existencia de línea para el proceso de contratación, objeto adecuado, aporte de recursos de todas las áreas implicadas, entre otros), así mismo para los estudios previos (firmas correspondientes, definición de la necesidad la inclusión de la matriz de riesgos, entre otros)
Acta de reunión de 13 octubre de 2023. Proceso: Interventoría Técnica Visor 2. 
Como parte de las decisiones tomadas se detecta la necesidad de hacer ajustes a los procesos contractuales, lo cual implica la respuesta a la ejecución del control  (Ejemplo: el 29 noviembre se solicita la modificación del objeto en el PAA del proceso anterior). 
Lo anterior evidencia la ejecución del control conforme a los establecido</t>
  </si>
  <si>
    <t>Análisis de la información revisada</t>
  </si>
  <si>
    <t>¿Se materializó el riesgo?</t>
  </si>
  <si>
    <t>No</t>
  </si>
  <si>
    <t xml:space="preserve">Se revisa por muestreo la siguiente información:
Acta de 19 de octubre de 2023. Se trató la licitación pública 061 de 2023 cuyo objeto fue la ejecución de las obras y actividades complementarias del parque lineal unidad de paisaje 1. De la revisión realizada, se presentaron observaciones de la Secretaria General las cuales fueron tratadas en el comité. Se dejan audios de cada comité donde se evidencia el análisis de las observaciones planteadas y la respuesta a ellas. </t>
  </si>
  <si>
    <t>Acta de Comité de Contratación (Evaluación, técnica, jurídica y económica de  cada proceso)</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</si>
  <si>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que omitan requisitos o que establezcan requisitos desproporcionados.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</si>
  <si>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donde se presenten errores graves en la evaluación que incidan en favorecer a un oferente en particular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</si>
  <si>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El control lo realiza el Subdirector con el apoyo de un profesional el cual revisa el contenido de los documentos antes de su firma. Este control se lleva desde el mes de agosto de 2023. 
Se revisaron los contratos 143, 106 y 121 en los cuales se encontraron la firma del profesional de apoyo y del Subdirector de Contrataciones, así como coherencia entre la información entregada y las obligaciones contractuales.</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</si>
  <si>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de contratos que no tienen debidamente publicados los informes de actividades y supervisión en SECOP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</si>
  <si>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de liquidaciones que no cumplen con lo establecido en el procedimiento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</si>
  <si>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 xml:space="preserve">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 POR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 Errores graves en la evaluación que incidan en   favorecer a un oferente en particular, por omisión,  o extralimitación de requisitos evaluados POR Errores graves en la evaluación que incidan en EL BENEFICIO DE UN PRIVADO O DE UN TERCERO  favorecer a un oferente en particular, por omisión, USO DEL PODER o extralimitación de requisitos evaluados DESVIANDO LA GESTIÓN DE LO PÚBLICO
* aprobación de adiciones y prorrogas, que no se requieren para la ejecución del contrato, para beneficio personal o de terceros POR USO DEL PODER PARA aprobación de adiciones y prorrogas, que no se requieren para la ejecución del contrato, para beneficio personal o de terceros.
PRIVADO O DE UN TERCERO DESVIANDO LA GESTIÓN DE LO PÚBLICO.
*  Posibilidad de aprobar informes que acrediten el recibo a satisfacción de bienes, obras y/o servicios que realmente nunca han sido entregados o recibidos por la entidad, con el propósito de autorizar los pagos acordados en el contrato o proceder a su correspondiente liquidación, beneficiando los intereses del contratista. POR : USO DEL PODER PARA Posibilidad de aprobar informes que acrediten el recibo a satisfacción de bienes, obras y/o servicios que realmente nunca han sido entregados o recibidos por la entidad, con el propósito de autorizar los pagos acordados en el contrato o proceder a su correspondiente liquidación, beneficiando los intereses del contratista PARA BENEFICIO PRIVADO O DE UN TERCERO (CONTRATISTA)  DESVIANDO LA GESTIÓN DE LO PÚBLICO
</t>
  </si>
  <si>
    <t xml:space="preserve">Revisar que los ítems objeto de evaluación cumplan con los requisitos establecidos en el pliego </t>
  </si>
  <si>
    <t xml:space="preserve">Designación Comité Evaluador – CONCURSO DE MÉRITOS ABIERTO No. IDRD-SG-CM-044-2023.
OBJETO: “Realizar la Interventoría técnica, administrativa, ambiental, contable, financiera y jurídica del contrato resultante de la licitación pública cuyo objeto es: “Contratar por el sistema de precios unitarios fijos, el mantenimiento correctivo, preventivo y rutinario de las canchas deportivas en grama natural, arena y sintéticas ubicadas en los parques del Sistema Distrital de Parques de la ciudad de Bogotá D.C.”
Ficha Técnica Proceso de Gramas: 12 abril de 2023 en donde se verifican los requisitos técnicos del proceso.
</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</si>
  <si>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</si>
  <si>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</si>
  <si>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Se revisa el contrato: PRESTAR SERVICIOS DE APOYO A LA GESTION COMO RECREADOR PARA PLANEAR Y EJECUTAR ACTIVIDADES RECREATIVAS Y RECREODEPORTIVAS DEL IDRD ACOMPANANDO LOS PROCESOS CON LOS DIFERENTES GRUPOS POBLACIONALES EN LAS LOCALIDADES DEL DISTRITO CAPITAL cuyo documento de solicitud de adición se realizó con el radicado 20235200585813. En el documento solicitud de modificación contractual de 6 de diciembre de 2023 se presenta la justificación y aprobación del ordenador del gasto.</t>
  </si>
  <si>
    <t>Número de solicitudes de adición y prorroga que no cumplen con la adecuada justificación técnica,  de conformidad con la ejecución del contrato
Frecuencia: Semestral
Meta: 0</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</si>
  <si>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donde las solicitudes de adición y prorroga no cumplen con la adecuada justificación técnica  de conformidad con la ejecución del contrato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</si>
  <si>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</si>
  <si>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</si>
  <si>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Acta de Liquidación</t>
  </si>
  <si>
    <t>JUAN SEBASTIAN ROMERO RESTREPO, IDRD-CTO-2560-2021,  Enviado para firmas el 6 de diciembre de 2023, el cual se encuentra dentro de los 2 años para que la entidad pueda liquidar el contrato. Radicado con el Orfeo 20235000530833; así mismo se comparan que los soportes del contrato estén completos y acorde con lo descrito en el acta de liquidación.</t>
  </si>
  <si>
    <t>Efectuar una revisión a 10 liquidaciones que se estén adelantando en el semestre ,  a fin de verificar que se este dando cumplimiento con lo establecido en el procedimiento de liquidación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</si>
</sst>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sz val="10"/>
      <name val="Arial"/>
      <family val="2"/>
    </font>
    <font>
      <b/>
      <sz val="10"/>
      <name val="Calibri"/>
      <family val="2"/>
      <scheme val="minor"/>
    </font>
    <font>
      <b/>
      <sz val="10"/>
      <name val="Arial"/>
      <family val="2"/>
    </font>
    <font>
      <sz val="10"/>
      <color theme="1"/>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1"/>
      <name val="Calibri"/>
      <family val="2"/>
    </font>
    <font>
      <b/>
      <sz val="10"/>
      <name val="Calibri"/>
      <family val="2"/>
    </font>
    <font>
      <b/>
      <sz val="8"/>
      <name val="Calibri"/>
      <family val="2"/>
    </font>
    <font>
      <b/>
      <sz val="14"/>
      <name val="Calibri"/>
      <family val="2"/>
      <scheme val="minor"/>
    </font>
    <font>
      <b/>
      <sz val="20"/>
      <name val="Calibri"/>
      <family val="2"/>
      <scheme val="minor"/>
    </font>
    <font>
      <sz val="12"/>
      <name val="Calibri"/>
      <family val="2"/>
      <scheme val="minor"/>
    </font>
    <font>
      <sz val="12"/>
      <color theme="1"/>
      <name val="Arial"/>
      <family val="2"/>
    </font>
    <font>
      <sz val="12"/>
      <color theme="1"/>
      <name val="Calibri"/>
      <family val="2"/>
      <scheme val="minor"/>
    </font>
    <font>
      <sz val="12"/>
      <name val="Arial"/>
      <family val="2"/>
    </font>
    <font>
      <b/>
      <sz val="12"/>
      <color theme="1"/>
      <name val="Arial Narrow"/>
      <family val="2"/>
    </font>
    <font>
      <b/>
      <sz val="12"/>
      <color rgb="FF7030A0"/>
      <name val="Arial Narrow"/>
      <family val="2"/>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rgb="FFF4B084"/>
        <bgColor rgb="FF000000"/>
      </patternFill>
    </fill>
    <fill>
      <patternFill patternType="solid">
        <fgColor theme="8" tint="0.59999389629810485"/>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xf numFmtId="0" fontId="4" fillId="0" borderId="0"/>
    <xf numFmtId="0" fontId="5" fillId="0" borderId="0"/>
    <xf numFmtId="44" fontId="1" fillId="0" borderId="0" applyFont="0" applyFill="0" applyBorder="0" applyAlignment="0" applyProtection="0"/>
    <xf numFmtId="0" fontId="10" fillId="0" borderId="0"/>
    <xf numFmtId="0" fontId="1" fillId="0" borderId="0"/>
  </cellStyleXfs>
  <cellXfs count="92">
    <xf numFmtId="0" fontId="0" fillId="0" borderId="0" xfId="0"/>
    <xf numFmtId="0" fontId="3" fillId="2" borderId="0" xfId="0" applyFont="1" applyFill="1"/>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7" fillId="3" borderId="1" xfId="0" applyFont="1" applyFill="1" applyBorder="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8" fillId="4" borderId="1" xfId="0" applyFont="1" applyFill="1" applyBorder="1" applyAlignment="1">
      <alignment horizontal="left" vertical="center" wrapText="1"/>
    </xf>
    <xf numFmtId="0" fontId="3" fillId="0" borderId="1" xfId="0" applyFont="1" applyBorder="1" applyAlignment="1">
      <alignment horizontal="left" vertical="center" wrapText="1"/>
    </xf>
    <xf numFmtId="0" fontId="6" fillId="0" borderId="0" xfId="0" applyFont="1" applyAlignment="1">
      <alignment horizontal="left"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5" borderId="1" xfId="2"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0" xfId="0" applyFont="1" applyFill="1" applyAlignment="1">
      <alignment vertical="center"/>
    </xf>
    <xf numFmtId="0" fontId="3"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2" borderId="1" xfId="0" applyFont="1" applyFill="1" applyBorder="1" applyAlignment="1">
      <alignment horizontal="center" wrapText="1"/>
    </xf>
    <xf numFmtId="0" fontId="10" fillId="0" borderId="0" xfId="4"/>
    <xf numFmtId="0" fontId="10" fillId="6" borderId="1" xfId="4" applyFill="1" applyBorder="1" applyAlignment="1">
      <alignment horizontal="center"/>
    </xf>
    <xf numFmtId="0" fontId="3" fillId="2" borderId="0" xfId="0" applyFont="1" applyFill="1" applyAlignment="1">
      <alignment wrapText="1"/>
    </xf>
    <xf numFmtId="0" fontId="6" fillId="4" borderId="1" xfId="0" applyFont="1" applyFill="1" applyBorder="1" applyAlignment="1">
      <alignment horizontal="left" vertical="center" wrapText="1"/>
    </xf>
    <xf numFmtId="0" fontId="15" fillId="9" borderId="1" xfId="0" applyFont="1" applyFill="1" applyBorder="1" applyAlignment="1">
      <alignment wrapText="1"/>
    </xf>
    <xf numFmtId="0" fontId="16" fillId="10" borderId="1" xfId="0" applyFont="1" applyFill="1" applyBorder="1" applyAlignment="1">
      <alignment wrapText="1"/>
    </xf>
    <xf numFmtId="0" fontId="13" fillId="7" borderId="1" xfId="0" applyFont="1" applyFill="1" applyBorder="1" applyAlignment="1">
      <alignment vertical="center" wrapText="1"/>
    </xf>
    <xf numFmtId="0" fontId="16" fillId="9" borderId="1" xfId="0" applyFont="1" applyFill="1" applyBorder="1" applyAlignment="1">
      <alignment wrapText="1"/>
    </xf>
    <xf numFmtId="0" fontId="15" fillId="9"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9" borderId="1" xfId="0" applyFont="1" applyFill="1" applyBorder="1" applyAlignment="1">
      <alignment vertical="center" wrapText="1"/>
    </xf>
    <xf numFmtId="14" fontId="19" fillId="2" borderId="1" xfId="0" applyNumberFormat="1" applyFont="1" applyFill="1" applyBorder="1" applyAlignment="1">
      <alignment horizontal="center" vertical="center" wrapText="1"/>
    </xf>
    <xf numFmtId="0" fontId="21" fillId="0" borderId="1" xfId="5" applyFont="1" applyBorder="1" applyAlignment="1">
      <alignment horizontal="center" vertical="center" wrapText="1"/>
    </xf>
    <xf numFmtId="0" fontId="14" fillId="8"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3" fillId="11" borderId="1" xfId="0" applyFont="1" applyFill="1" applyBorder="1" applyAlignment="1">
      <alignment horizontal="center" vertical="center" wrapText="1"/>
    </xf>
    <xf numFmtId="0" fontId="3" fillId="12"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22" fillId="11" borderId="1" xfId="0" applyFont="1" applyFill="1" applyBorder="1" applyAlignment="1">
      <alignment horizontal="center" vertical="center"/>
    </xf>
    <xf numFmtId="0" fontId="6" fillId="11" borderId="1" xfId="0" applyFont="1" applyFill="1" applyBorder="1" applyAlignment="1">
      <alignment horizontal="center" vertical="center"/>
    </xf>
    <xf numFmtId="0" fontId="7" fillId="0" borderId="1" xfId="0" applyFont="1" applyBorder="1" applyAlignment="1">
      <alignment horizontal="center" vertical="center" wrapText="1"/>
    </xf>
    <xf numFmtId="14" fontId="19" fillId="2" borderId="5" xfId="0" applyNumberFormat="1" applyFont="1" applyFill="1" applyBorder="1" applyAlignment="1">
      <alignment horizontal="center" vertical="center" wrapText="1"/>
    </xf>
    <xf numFmtId="14" fontId="19" fillId="2" borderId="13" xfId="0" applyNumberFormat="1" applyFont="1" applyFill="1" applyBorder="1" applyAlignment="1">
      <alignment horizontal="center" vertical="center" wrapText="1"/>
    </xf>
    <xf numFmtId="14" fontId="19" fillId="2" borderId="6" xfId="0" applyNumberFormat="1" applyFont="1" applyFill="1" applyBorder="1" applyAlignment="1">
      <alignment horizontal="center"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20" fillId="0" borderId="15"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1" fontId="10" fillId="0" borderId="1" xfId="0" applyNumberFormat="1" applyFont="1" applyBorder="1" applyAlignment="1">
      <alignment horizontal="center" vertical="center" wrapText="1"/>
    </xf>
    <xf numFmtId="0" fontId="17" fillId="3" borderId="1" xfId="0" applyFont="1" applyFill="1" applyBorder="1" applyAlignment="1">
      <alignment horizontal="center"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8" fillId="2" borderId="0" xfId="0" applyFont="1" applyFill="1" applyAlignment="1">
      <alignment horizontal="left"/>
    </xf>
    <xf numFmtId="0" fontId="3" fillId="2" borderId="0" xfId="0" applyFont="1" applyFill="1" applyAlignment="1">
      <alignment horizontal="center"/>
    </xf>
    <xf numFmtId="0" fontId="23" fillId="11" borderId="2"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0" fillId="0" borderId="2" xfId="5" applyFont="1" applyBorder="1" applyAlignment="1">
      <alignment horizontal="left" vertical="center"/>
    </xf>
    <xf numFmtId="0" fontId="20" fillId="0" borderId="3" xfId="5" applyFont="1" applyBorder="1" applyAlignment="1">
      <alignment horizontal="left" vertical="center"/>
    </xf>
    <xf numFmtId="0" fontId="20" fillId="0" borderId="4" xfId="5" applyFont="1" applyBorder="1" applyAlignment="1">
      <alignment horizontal="left" vertical="center"/>
    </xf>
    <xf numFmtId="0" fontId="20"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23" fillId="11" borderId="1"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6" xfId="0" applyFont="1" applyFill="1" applyBorder="1" applyAlignment="1">
      <alignment horizontal="center" vertical="center"/>
    </xf>
    <xf numFmtId="0" fontId="6" fillId="11" borderId="5" xfId="0" applyFont="1" applyFill="1" applyBorder="1" applyAlignment="1">
      <alignment horizontal="center" vertical="center"/>
    </xf>
    <xf numFmtId="0" fontId="3" fillId="2" borderId="1" xfId="2" applyFont="1" applyFill="1" applyBorder="1" applyAlignment="1">
      <alignment horizontal="center" vertical="center" wrapText="1"/>
    </xf>
    <xf numFmtId="0" fontId="12" fillId="0" borderId="1" xfId="4" applyFont="1" applyBorder="1" applyAlignment="1">
      <alignment horizontal="left" vertical="top"/>
    </xf>
    <xf numFmtId="0" fontId="11" fillId="6" borderId="1" xfId="4" applyFont="1" applyFill="1" applyBorder="1" applyAlignment="1">
      <alignment horizontal="center"/>
    </xf>
  </cellXfs>
  <cellStyles count="6">
    <cellStyle name="Moneda 2" xfId="3" xr:uid="{00000000-0005-0000-0000-000000000000}"/>
    <cellStyle name="Normal" xfId="0" builtinId="0"/>
    <cellStyle name="Normal 2" xfId="5" xr:uid="{A40C8DA5-E42D-4915-A6D9-741C860BB34A}"/>
    <cellStyle name="Normal 2 2" xfId="1" xr:uid="{00000000-0005-0000-0000-000002000000}"/>
    <cellStyle name="Normal 2 2 2" xfId="4" xr:uid="{0DA5763F-11ED-4459-B70C-6F4A7CA081E5}"/>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33"/>
  <sheetViews>
    <sheetView tabSelected="1" zoomScale="50" zoomScaleNormal="50" zoomScaleSheetLayoutView="70" workbookViewId="0">
      <selection activeCell="D6" sqref="D6:D7"/>
    </sheetView>
  </sheetViews>
  <sheetFormatPr baseColWidth="10" defaultColWidth="11.42578125" defaultRowHeight="12.75" x14ac:dyDescent="0.2"/>
  <cols>
    <col min="1" max="1" width="23" style="4" customWidth="1"/>
    <col min="2" max="2" width="32.42578125" style="4" customWidth="1"/>
    <col min="3" max="3" width="11.140625" style="4" customWidth="1"/>
    <col min="4" max="4" width="16.140625" style="4" customWidth="1"/>
    <col min="5" max="5" width="24.140625" style="4" customWidth="1"/>
    <col min="6" max="6" width="24.28515625" style="4" customWidth="1"/>
    <col min="7" max="7" width="49.85546875" style="1" customWidth="1"/>
    <col min="8" max="8" width="32.5703125" style="4" customWidth="1"/>
    <col min="9" max="9" width="22.85546875" style="4" customWidth="1"/>
    <col min="10" max="10" width="17.140625" style="4" customWidth="1"/>
    <col min="11" max="11" width="14.28515625" style="4" hidden="1" customWidth="1"/>
    <col min="12" max="12" width="16.5703125" style="4" customWidth="1"/>
    <col min="13" max="13" width="12.85546875" style="4" customWidth="1"/>
    <col min="14" max="14" width="26" style="4" customWidth="1"/>
    <col min="15" max="15" width="34.85546875" style="4" customWidth="1"/>
    <col min="16" max="16" width="33.42578125" style="4" customWidth="1"/>
    <col min="17" max="17" width="49.5703125" style="4" customWidth="1"/>
    <col min="18" max="18" width="35" style="4" customWidth="1"/>
    <col min="19" max="19" width="44.5703125" style="4" customWidth="1"/>
    <col min="20" max="20" width="30.7109375" style="4" customWidth="1"/>
    <col min="21" max="21" width="37.28515625" style="4" customWidth="1"/>
    <col min="22" max="22" width="79.28515625" style="4" customWidth="1"/>
    <col min="23" max="27" width="15.7109375" style="2" customWidth="1"/>
    <col min="28" max="28" width="21.5703125" style="2" customWidth="1"/>
    <col min="29" max="36" width="15.7109375" style="2" customWidth="1"/>
    <col min="37" max="43" width="15.7109375" style="4" customWidth="1"/>
    <col min="44" max="44" width="41" style="5" customWidth="1"/>
    <col min="45" max="45" width="17" style="4" customWidth="1"/>
    <col min="46" max="46" width="13.85546875" style="4" customWidth="1"/>
    <col min="47" max="47" width="62" style="1" customWidth="1"/>
    <col min="48" max="48" width="30.7109375" style="1" customWidth="1"/>
    <col min="49" max="49" width="39.5703125" style="1" customWidth="1"/>
    <col min="50" max="50" width="97.42578125" style="1" customWidth="1"/>
    <col min="51" max="51" width="20.140625" style="1" customWidth="1"/>
    <col min="52" max="99" width="11.42578125" style="1"/>
    <col min="100" max="16384" width="11.42578125" style="4"/>
  </cols>
  <sheetData>
    <row r="1" spans="1:57" x14ac:dyDescent="0.2">
      <c r="A1" s="1"/>
      <c r="B1" s="1"/>
      <c r="C1" s="1"/>
      <c r="D1" s="1"/>
      <c r="E1" s="1"/>
      <c r="F1" s="1"/>
      <c r="H1" s="1"/>
      <c r="I1" s="1"/>
      <c r="J1" s="1"/>
      <c r="K1" s="1"/>
      <c r="L1" s="1"/>
      <c r="M1" s="1"/>
      <c r="N1" s="1"/>
      <c r="O1" s="1"/>
      <c r="P1" s="1"/>
      <c r="Q1" s="1"/>
      <c r="R1" s="1"/>
      <c r="S1" s="1"/>
      <c r="T1" s="1"/>
      <c r="U1" s="1"/>
      <c r="V1" s="1"/>
      <c r="W1" s="13"/>
      <c r="X1" s="13"/>
      <c r="Y1" s="13"/>
      <c r="Z1" s="13"/>
      <c r="AA1" s="13"/>
      <c r="AB1" s="13"/>
      <c r="AC1" s="13"/>
      <c r="AD1" s="13"/>
      <c r="AE1" s="13"/>
      <c r="AF1" s="13"/>
      <c r="AG1" s="13"/>
      <c r="AH1" s="13"/>
      <c r="AI1" s="13"/>
      <c r="AJ1" s="13"/>
      <c r="AK1" s="1"/>
      <c r="AL1" s="1"/>
      <c r="AM1" s="1"/>
      <c r="AN1" s="1"/>
      <c r="AO1" s="1"/>
      <c r="AP1" s="1"/>
      <c r="AQ1" s="1"/>
      <c r="AR1" s="14"/>
      <c r="AS1" s="1"/>
      <c r="AT1" s="1"/>
    </row>
    <row r="2" spans="1:57" ht="31.5" customHeight="1" x14ac:dyDescent="0.4">
      <c r="A2" s="76" t="s">
        <v>239</v>
      </c>
      <c r="B2" s="76"/>
      <c r="C2" s="76"/>
      <c r="D2" s="76"/>
      <c r="E2" s="1"/>
      <c r="F2" s="1"/>
      <c r="H2" s="1"/>
      <c r="I2" s="1"/>
      <c r="J2" s="1"/>
      <c r="K2" s="1"/>
      <c r="L2" s="1"/>
      <c r="M2" s="1"/>
      <c r="N2" s="1"/>
      <c r="O2" s="1"/>
      <c r="P2" s="1"/>
      <c r="Q2" s="1"/>
      <c r="R2" s="1"/>
      <c r="S2" s="1"/>
      <c r="T2" s="1"/>
      <c r="U2" s="1"/>
      <c r="V2" s="1"/>
      <c r="W2" s="13"/>
      <c r="X2" s="13"/>
      <c r="Y2" s="13"/>
      <c r="Z2" s="13"/>
      <c r="AA2" s="13"/>
      <c r="AB2" s="13"/>
      <c r="AC2" s="13"/>
      <c r="AD2" s="13"/>
      <c r="AE2" s="13"/>
      <c r="AF2" s="13"/>
      <c r="AG2" s="13"/>
      <c r="AH2" s="13"/>
      <c r="AI2" s="13"/>
      <c r="AJ2" s="13"/>
      <c r="AK2" s="1"/>
      <c r="AL2" s="1"/>
      <c r="AM2" s="1"/>
      <c r="AN2" s="1"/>
      <c r="AO2" s="1"/>
      <c r="AP2" s="1"/>
      <c r="AQ2" s="1"/>
      <c r="AR2" s="14"/>
      <c r="AS2" s="1"/>
      <c r="AT2" s="1"/>
    </row>
    <row r="3" spans="1:57" ht="47.25" customHeight="1" x14ac:dyDescent="0.2">
      <c r="A3" s="24"/>
      <c r="B3" s="1"/>
      <c r="C3" s="1"/>
      <c r="D3" s="1"/>
      <c r="E3" s="1"/>
      <c r="F3" s="77"/>
      <c r="G3" s="77"/>
      <c r="H3" s="77"/>
      <c r="I3" s="1"/>
      <c r="J3" s="1"/>
      <c r="K3" s="1"/>
      <c r="L3" s="1"/>
      <c r="M3" s="1"/>
      <c r="N3" s="1"/>
      <c r="O3" s="1"/>
      <c r="P3" s="1"/>
      <c r="Q3" s="1"/>
      <c r="R3" s="1"/>
      <c r="S3" s="1"/>
      <c r="T3" s="1"/>
      <c r="U3" s="78" t="s">
        <v>245</v>
      </c>
      <c r="V3" s="79"/>
      <c r="W3" s="13"/>
      <c r="X3" s="13"/>
      <c r="Y3" s="13"/>
      <c r="Z3" s="13"/>
      <c r="AA3" s="13"/>
      <c r="AB3" s="13"/>
      <c r="AC3" s="13"/>
      <c r="AD3" s="13"/>
      <c r="AE3" s="13"/>
      <c r="AF3" s="13"/>
      <c r="AG3" s="13"/>
      <c r="AH3" s="13"/>
      <c r="AI3" s="13"/>
      <c r="AJ3" s="13"/>
      <c r="AK3" s="1"/>
      <c r="AL3" s="1"/>
      <c r="AM3" s="1"/>
      <c r="AN3" s="1"/>
      <c r="AO3" s="1"/>
      <c r="AP3" s="1"/>
      <c r="AQ3" s="1"/>
      <c r="AR3" s="14"/>
      <c r="AS3" s="1"/>
      <c r="AT3" s="1"/>
      <c r="AX3" s="85" t="s">
        <v>244</v>
      </c>
      <c r="AY3" s="85"/>
    </row>
    <row r="4" spans="1:57" s="11" customFormat="1" ht="120" customHeight="1" x14ac:dyDescent="0.2">
      <c r="A4" s="10" t="s">
        <v>22</v>
      </c>
      <c r="B4" s="10" t="s">
        <v>23</v>
      </c>
      <c r="C4" s="10" t="s">
        <v>24</v>
      </c>
      <c r="D4" s="10" t="s">
        <v>25</v>
      </c>
      <c r="E4" s="10" t="s">
        <v>26</v>
      </c>
      <c r="F4" s="38" t="s">
        <v>231</v>
      </c>
      <c r="G4" s="38" t="s">
        <v>232</v>
      </c>
      <c r="H4" s="38" t="s">
        <v>233</v>
      </c>
      <c r="I4" s="32" t="s">
        <v>27</v>
      </c>
      <c r="J4" s="33" t="s">
        <v>28</v>
      </c>
      <c r="K4" s="34" t="s">
        <v>29</v>
      </c>
      <c r="L4" s="10" t="s">
        <v>30</v>
      </c>
      <c r="M4" s="10" t="s">
        <v>31</v>
      </c>
      <c r="N4" s="10" t="s">
        <v>32</v>
      </c>
      <c r="O4" s="10" t="s">
        <v>33</v>
      </c>
      <c r="P4" s="39" t="s">
        <v>34</v>
      </c>
      <c r="Q4" s="32" t="s">
        <v>234</v>
      </c>
      <c r="R4" s="32" t="s">
        <v>235</v>
      </c>
      <c r="S4" s="35" t="s">
        <v>236</v>
      </c>
      <c r="T4" s="35" t="s">
        <v>35</v>
      </c>
      <c r="U4" s="45" t="s">
        <v>246</v>
      </c>
      <c r="V4" s="45" t="s">
        <v>247</v>
      </c>
      <c r="W4" s="10" t="s">
        <v>36</v>
      </c>
      <c r="X4" s="10" t="s">
        <v>37</v>
      </c>
      <c r="Y4" s="10" t="s">
        <v>38</v>
      </c>
      <c r="Z4" s="10" t="s">
        <v>39</v>
      </c>
      <c r="AA4" s="10" t="s">
        <v>40</v>
      </c>
      <c r="AB4" s="10" t="s">
        <v>41</v>
      </c>
      <c r="AC4" s="10" t="s">
        <v>42</v>
      </c>
      <c r="AD4" s="10" t="s">
        <v>43</v>
      </c>
      <c r="AE4" s="10" t="s">
        <v>44</v>
      </c>
      <c r="AF4" s="10" t="s">
        <v>45</v>
      </c>
      <c r="AG4" s="10" t="s">
        <v>46</v>
      </c>
      <c r="AH4" s="10" t="s">
        <v>47</v>
      </c>
      <c r="AI4" s="10" t="s">
        <v>48</v>
      </c>
      <c r="AJ4" s="10" t="s">
        <v>49</v>
      </c>
      <c r="AK4" s="10" t="s">
        <v>50</v>
      </c>
      <c r="AL4" s="10" t="s">
        <v>51</v>
      </c>
      <c r="AM4" s="10" t="s">
        <v>52</v>
      </c>
      <c r="AN4" s="10" t="s">
        <v>53</v>
      </c>
      <c r="AO4" s="10" t="s">
        <v>54</v>
      </c>
      <c r="AP4" s="10" t="s">
        <v>55</v>
      </c>
      <c r="AQ4" s="10" t="s">
        <v>56</v>
      </c>
      <c r="AR4" s="36" t="s">
        <v>57</v>
      </c>
      <c r="AS4" s="10" t="s">
        <v>58</v>
      </c>
      <c r="AT4" s="10" t="s">
        <v>59</v>
      </c>
      <c r="AU4" s="26" t="s">
        <v>60</v>
      </c>
      <c r="AV4" s="10" t="s">
        <v>61</v>
      </c>
      <c r="AW4" s="15" t="s">
        <v>62</v>
      </c>
      <c r="AX4" s="45" t="s">
        <v>254</v>
      </c>
      <c r="AY4" s="45" t="s">
        <v>255</v>
      </c>
    </row>
    <row r="5" spans="1:57" s="17" customFormat="1" ht="210.75" customHeight="1" x14ac:dyDescent="0.25">
      <c r="A5" s="16" t="s">
        <v>63</v>
      </c>
      <c r="B5" s="3" t="s">
        <v>64</v>
      </c>
      <c r="C5" s="3" t="s">
        <v>65</v>
      </c>
      <c r="D5" s="25" t="s">
        <v>66</v>
      </c>
      <c r="E5" s="23" t="s">
        <v>67</v>
      </c>
      <c r="F5" s="23" t="s">
        <v>68</v>
      </c>
      <c r="G5" s="23" t="s">
        <v>252</v>
      </c>
      <c r="H5" s="68" t="s">
        <v>69</v>
      </c>
      <c r="I5" s="23" t="s">
        <v>70</v>
      </c>
      <c r="J5" s="42" t="str">
        <f>IF(K5&lt;6,"Moderado (3)",IF(K5&lt;12,"Mayor (4)","Catastrófico (5)"))</f>
        <v>Mayor (4)</v>
      </c>
      <c r="K5" s="43">
        <f>COUNTIF('Criterios impacto 1'!H2:H20,"SI")</f>
        <v>7</v>
      </c>
      <c r="L5" s="44" t="str">
        <f>VLOOKUP(CONCATENATE(I5,J5),Parámetros!$A$56:$B$80,2,FALSE)</f>
        <v>Extremo (12)</v>
      </c>
      <c r="M5" s="20" t="s">
        <v>71</v>
      </c>
      <c r="N5" s="20" t="s">
        <v>72</v>
      </c>
      <c r="O5" s="20" t="s">
        <v>73</v>
      </c>
      <c r="P5" s="20" t="s">
        <v>74</v>
      </c>
      <c r="Q5" s="20" t="s">
        <v>75</v>
      </c>
      <c r="R5" s="20" t="s">
        <v>76</v>
      </c>
      <c r="S5" s="20" t="s">
        <v>77</v>
      </c>
      <c r="T5" s="20" t="s">
        <v>78</v>
      </c>
      <c r="U5" s="46" t="s">
        <v>248</v>
      </c>
      <c r="V5" s="46" t="s">
        <v>253</v>
      </c>
      <c r="W5" s="16">
        <v>15</v>
      </c>
      <c r="X5" s="16">
        <v>15</v>
      </c>
      <c r="Y5" s="16">
        <v>15</v>
      </c>
      <c r="Z5" s="16">
        <v>15</v>
      </c>
      <c r="AA5" s="16">
        <v>15</v>
      </c>
      <c r="AB5" s="16">
        <v>15</v>
      </c>
      <c r="AC5" s="16">
        <v>10</v>
      </c>
      <c r="AD5" s="16">
        <f t="shared" ref="AD5:AD10" si="0">SUM(W5:AC5)</f>
        <v>100</v>
      </c>
      <c r="AE5" s="16" t="str">
        <f t="shared" ref="AE5" si="1">_xlfn.IFS(AD5&lt;=85,"Débil",AD5&gt;=96,"Fuerte",AD5&gt;=86,"Moderado")</f>
        <v>Fuerte</v>
      </c>
      <c r="AF5" s="16" t="s">
        <v>79</v>
      </c>
      <c r="AG5" s="16" t="str">
        <f>VLOOKUP(CONCATENATE(AE5,AF5),Parámetros!$A$2:$B$10,2,FALSE)</f>
        <v>Fuerte</v>
      </c>
      <c r="AH5" s="16">
        <f t="shared" ref="AH5:AH10" si="2">_xlfn.IFS(AG5="Fuerte",100,AG5="Moderado",50,AG5="Débil",0)</f>
        <v>100</v>
      </c>
      <c r="AI5" s="20" t="str">
        <f>_xlfn.IFS(AVERAGE(AH5:AH5)=100,"Fuerte",AVERAGE(AH5:AH5)&lt;50,"Débil",AVERAGE(AH5:AH5)&gt;=50,"Moderado")</f>
        <v>Fuerte</v>
      </c>
      <c r="AJ5" s="20" t="s">
        <v>80</v>
      </c>
      <c r="AK5" s="20" t="s">
        <v>81</v>
      </c>
      <c r="AL5" s="16">
        <f>VLOOKUP(CONCATENATE(AI5,AJ5,AK5),Parámetros!$A$13:$B$24,2,FALSE)</f>
        <v>2</v>
      </c>
      <c r="AM5" s="16">
        <f>VLOOKUP(CONCATENATE(AI5,AJ5,AK5),Parámetros!$A$27:$B$38,2,FALSE)</f>
        <v>0</v>
      </c>
      <c r="AN5" s="19" t="s">
        <v>82</v>
      </c>
      <c r="AO5" s="19" t="s">
        <v>83</v>
      </c>
      <c r="AP5" s="18" t="str">
        <f>VLOOKUP(CONCATENATE(AN5,AO5),Parámetros!$A$56:$B$80,2,FALSE)</f>
        <v>Alto (8)</v>
      </c>
      <c r="AQ5" s="16" t="s">
        <v>84</v>
      </c>
      <c r="AR5" s="21" t="s">
        <v>85</v>
      </c>
      <c r="AS5" s="20" t="s">
        <v>72</v>
      </c>
      <c r="AT5" s="22" t="s">
        <v>228</v>
      </c>
      <c r="AU5" s="37" t="s">
        <v>86</v>
      </c>
      <c r="AV5" s="20" t="s">
        <v>87</v>
      </c>
      <c r="AW5" s="31" t="s">
        <v>88</v>
      </c>
      <c r="AX5" s="47" t="s">
        <v>259</v>
      </c>
      <c r="AY5" s="48" t="s">
        <v>256</v>
      </c>
      <c r="AZ5" s="11"/>
      <c r="BA5" s="11"/>
      <c r="BB5" s="11"/>
      <c r="BC5" s="11"/>
      <c r="BD5" s="11"/>
      <c r="BE5" s="11"/>
    </row>
    <row r="6" spans="1:57" s="17" customFormat="1" ht="193.5" customHeight="1" x14ac:dyDescent="0.25">
      <c r="A6" s="64" t="s">
        <v>63</v>
      </c>
      <c r="B6" s="64" t="s">
        <v>64</v>
      </c>
      <c r="C6" s="64" t="s">
        <v>65</v>
      </c>
      <c r="D6" s="63" t="s">
        <v>66</v>
      </c>
      <c r="E6" s="68" t="s">
        <v>67</v>
      </c>
      <c r="F6" s="68" t="s">
        <v>89</v>
      </c>
      <c r="G6" s="68" t="s">
        <v>241</v>
      </c>
      <c r="H6" s="68"/>
      <c r="I6" s="68" t="s">
        <v>90</v>
      </c>
      <c r="J6" s="69" t="str">
        <f>IF(K6&lt;6,"Moderado (3)",IF(K6&lt;12,"Mayor (4)","Catastrófico (5)"))</f>
        <v>Mayor (4)</v>
      </c>
      <c r="K6" s="65">
        <f>COUNTIF('Criterios impacto 2'!H2:H20,"SI")</f>
        <v>7</v>
      </c>
      <c r="L6" s="50" t="str">
        <f>VLOOKUP(CONCATENATE(I6,J6),Parámetros!$A$56:$B$80,2,FALSE)</f>
        <v>Extremo (16)</v>
      </c>
      <c r="M6" s="20" t="s">
        <v>71</v>
      </c>
      <c r="N6" s="20" t="s">
        <v>91</v>
      </c>
      <c r="O6" s="20" t="s">
        <v>92</v>
      </c>
      <c r="P6" s="20" t="s">
        <v>74</v>
      </c>
      <c r="Q6" s="20" t="s">
        <v>265</v>
      </c>
      <c r="R6" s="20" t="s">
        <v>93</v>
      </c>
      <c r="S6" s="20" t="s">
        <v>94</v>
      </c>
      <c r="T6" s="20" t="s">
        <v>95</v>
      </c>
      <c r="U6" s="46" t="s">
        <v>258</v>
      </c>
      <c r="V6" s="46" t="s">
        <v>257</v>
      </c>
      <c r="W6" s="16">
        <v>15</v>
      </c>
      <c r="X6" s="16">
        <v>15</v>
      </c>
      <c r="Y6" s="16">
        <v>15</v>
      </c>
      <c r="Z6" s="16">
        <v>15</v>
      </c>
      <c r="AA6" s="16">
        <v>15</v>
      </c>
      <c r="AB6" s="16">
        <v>15</v>
      </c>
      <c r="AC6" s="16">
        <v>10</v>
      </c>
      <c r="AD6" s="16">
        <f t="shared" si="0"/>
        <v>100</v>
      </c>
      <c r="AE6" s="16" t="str">
        <f t="shared" ref="AE6:AE10" si="3">_xlfn.IFS(AD6&lt;=85,"Débil",AD6&gt;=96,"Fuerte",AD6&gt;=86,"Moderado")</f>
        <v>Fuerte</v>
      </c>
      <c r="AF6" s="16" t="s">
        <v>79</v>
      </c>
      <c r="AG6" s="16" t="str">
        <f>VLOOKUP(CONCATENATE(AE6,AF6),Parámetros!$A$2:$B$10,2,FALSE)</f>
        <v>Fuerte</v>
      </c>
      <c r="AH6" s="16">
        <f t="shared" si="2"/>
        <v>100</v>
      </c>
      <c r="AI6" s="20" t="str">
        <f>_xlfn.IFS(AVERAGE(AH6)=100,"Fuerte",AVERAGE(AH6)&lt;50,"Débil",AVERAGE(AH6)&gt;=50,"Moderado")</f>
        <v>Fuerte</v>
      </c>
      <c r="AJ6" s="20" t="s">
        <v>80</v>
      </c>
      <c r="AK6" s="20" t="s">
        <v>81</v>
      </c>
      <c r="AL6" s="20">
        <v>2</v>
      </c>
      <c r="AM6" s="20">
        <v>0</v>
      </c>
      <c r="AN6" s="75" t="s">
        <v>82</v>
      </c>
      <c r="AO6" s="75" t="s">
        <v>83</v>
      </c>
      <c r="AP6" s="74" t="str">
        <f>VLOOKUP(CONCATENATE(AN6,AO6),Parámetros!$A$56:$B$80,2,FALSE)</f>
        <v>Alto (8)</v>
      </c>
      <c r="AQ6" s="64" t="s">
        <v>84</v>
      </c>
      <c r="AR6" s="89" t="s">
        <v>96</v>
      </c>
      <c r="AS6" s="68" t="s">
        <v>72</v>
      </c>
      <c r="AT6" s="71" t="s">
        <v>228</v>
      </c>
      <c r="AU6" s="68" t="s">
        <v>97</v>
      </c>
      <c r="AV6" s="68" t="s">
        <v>98</v>
      </c>
      <c r="AW6" s="72" t="s">
        <v>88</v>
      </c>
      <c r="AX6" s="86" t="s">
        <v>260</v>
      </c>
      <c r="AY6" s="88" t="s">
        <v>256</v>
      </c>
      <c r="AZ6" s="11"/>
      <c r="BA6" s="11"/>
      <c r="BB6" s="11"/>
      <c r="BC6" s="11"/>
      <c r="BD6" s="11"/>
      <c r="BE6" s="11"/>
    </row>
    <row r="7" spans="1:57" s="17" customFormat="1" ht="236.25" customHeight="1" x14ac:dyDescent="0.25">
      <c r="A7" s="64"/>
      <c r="B7" s="64"/>
      <c r="C7" s="64"/>
      <c r="D7" s="63"/>
      <c r="E7" s="68"/>
      <c r="F7" s="68"/>
      <c r="G7" s="68"/>
      <c r="H7" s="68"/>
      <c r="I7" s="68"/>
      <c r="J7" s="69"/>
      <c r="K7" s="65"/>
      <c r="L7" s="50"/>
      <c r="M7" s="20" t="s">
        <v>99</v>
      </c>
      <c r="N7" s="20" t="s">
        <v>100</v>
      </c>
      <c r="O7" s="20" t="s">
        <v>101</v>
      </c>
      <c r="P7" s="20" t="s">
        <v>74</v>
      </c>
      <c r="Q7" s="20" t="s">
        <v>102</v>
      </c>
      <c r="R7" s="20" t="s">
        <v>103</v>
      </c>
      <c r="S7" s="20" t="s">
        <v>104</v>
      </c>
      <c r="T7" s="20" t="s">
        <v>105</v>
      </c>
      <c r="U7" s="46" t="s">
        <v>249</v>
      </c>
      <c r="V7" s="46" t="s">
        <v>266</v>
      </c>
      <c r="W7" s="16">
        <v>15</v>
      </c>
      <c r="X7" s="16">
        <v>15</v>
      </c>
      <c r="Y7" s="16">
        <v>15</v>
      </c>
      <c r="Z7" s="16">
        <v>15</v>
      </c>
      <c r="AA7" s="16">
        <v>15</v>
      </c>
      <c r="AB7" s="16">
        <v>15</v>
      </c>
      <c r="AC7" s="16">
        <v>10</v>
      </c>
      <c r="AD7" s="16">
        <f>SUM(W7:AC7)</f>
        <v>100</v>
      </c>
      <c r="AE7" s="16" t="s">
        <v>79</v>
      </c>
      <c r="AF7" s="16" t="s">
        <v>79</v>
      </c>
      <c r="AG7" s="16" t="s">
        <v>106</v>
      </c>
      <c r="AH7" s="16">
        <v>100</v>
      </c>
      <c r="AI7" s="20" t="s">
        <v>79</v>
      </c>
      <c r="AJ7" s="20" t="s">
        <v>80</v>
      </c>
      <c r="AK7" s="20" t="s">
        <v>81</v>
      </c>
      <c r="AL7" s="20">
        <v>2</v>
      </c>
      <c r="AM7" s="20">
        <v>0</v>
      </c>
      <c r="AN7" s="75"/>
      <c r="AO7" s="75"/>
      <c r="AP7" s="74"/>
      <c r="AQ7" s="64"/>
      <c r="AR7" s="89"/>
      <c r="AS7" s="68"/>
      <c r="AT7" s="71"/>
      <c r="AU7" s="68"/>
      <c r="AV7" s="68"/>
      <c r="AW7" s="72"/>
      <c r="AX7" s="87"/>
      <c r="AY7" s="87"/>
      <c r="AZ7" s="11"/>
      <c r="BA7" s="11"/>
      <c r="BB7" s="11"/>
      <c r="BC7" s="11"/>
      <c r="BD7" s="11"/>
      <c r="BE7" s="11"/>
    </row>
    <row r="8" spans="1:57" s="17" customFormat="1" ht="204" customHeight="1" x14ac:dyDescent="0.25">
      <c r="A8" s="16" t="s">
        <v>63</v>
      </c>
      <c r="B8" s="3" t="s">
        <v>64</v>
      </c>
      <c r="C8" s="3" t="s">
        <v>65</v>
      </c>
      <c r="D8" s="25" t="s">
        <v>66</v>
      </c>
      <c r="E8" s="23" t="s">
        <v>67</v>
      </c>
      <c r="F8" s="23" t="s">
        <v>107</v>
      </c>
      <c r="G8" s="23" t="s">
        <v>242</v>
      </c>
      <c r="H8" s="20" t="s">
        <v>267</v>
      </c>
      <c r="I8" s="23" t="s">
        <v>90</v>
      </c>
      <c r="J8" s="42" t="str">
        <f>IF(K8&lt;6,"Moderado (3)",IF(K8&lt;12,"Mayor (4)","Catastrófico (5)"))</f>
        <v>Mayor (4)</v>
      </c>
      <c r="K8" s="43">
        <f>COUNTIF('Criterios impacto 3'!H2:H20,"SI")</f>
        <v>7</v>
      </c>
      <c r="L8" s="44" t="str">
        <f>VLOOKUP(CONCATENATE(I8,J8),Parámetros!$A$56:$B$80,2,FALSE)</f>
        <v>Extremo (16)</v>
      </c>
      <c r="M8" s="20" t="s">
        <v>71</v>
      </c>
      <c r="N8" s="20" t="s">
        <v>72</v>
      </c>
      <c r="O8" s="20" t="s">
        <v>101</v>
      </c>
      <c r="P8" s="20" t="s">
        <v>74</v>
      </c>
      <c r="Q8" s="20" t="s">
        <v>108</v>
      </c>
      <c r="R8" s="20" t="s">
        <v>268</v>
      </c>
      <c r="S8" s="20" t="s">
        <v>109</v>
      </c>
      <c r="T8" s="20" t="s">
        <v>110</v>
      </c>
      <c r="U8" s="46" t="s">
        <v>250</v>
      </c>
      <c r="V8" s="46" t="s">
        <v>269</v>
      </c>
      <c r="W8" s="16">
        <v>15</v>
      </c>
      <c r="X8" s="16">
        <v>15</v>
      </c>
      <c r="Y8" s="16">
        <v>15</v>
      </c>
      <c r="Z8" s="16">
        <v>15</v>
      </c>
      <c r="AA8" s="16">
        <v>15</v>
      </c>
      <c r="AB8" s="16">
        <v>15</v>
      </c>
      <c r="AC8" s="16">
        <v>10</v>
      </c>
      <c r="AD8" s="16">
        <f t="shared" si="0"/>
        <v>100</v>
      </c>
      <c r="AE8" s="16" t="str">
        <f t="shared" si="3"/>
        <v>Fuerte</v>
      </c>
      <c r="AF8" s="16" t="s">
        <v>79</v>
      </c>
      <c r="AG8" s="16" t="str">
        <f>VLOOKUP(CONCATENATE(AE8,AF8),Parámetros!$A$2:$B$10,2,FALSE)</f>
        <v>Fuerte</v>
      </c>
      <c r="AH8" s="16">
        <f t="shared" si="2"/>
        <v>100</v>
      </c>
      <c r="AI8" s="20" t="str">
        <f>_xlfn.IFS(AVERAGE(AH8)=100,"Fuerte",AVERAGE(AH8)&lt;50,"Débil",AVERAGE(AH8)&gt;=50,"Moderado")</f>
        <v>Fuerte</v>
      </c>
      <c r="AJ8" s="20" t="s">
        <v>80</v>
      </c>
      <c r="AK8" s="20" t="s">
        <v>81</v>
      </c>
      <c r="AL8" s="16">
        <v>2</v>
      </c>
      <c r="AM8" s="16">
        <f>VLOOKUP(CONCATENATE(AI5,AJ8,AK8),Parámetros!$A$27:$B$38,2,FALSE)</f>
        <v>0</v>
      </c>
      <c r="AN8" s="19" t="s">
        <v>82</v>
      </c>
      <c r="AO8" s="19" t="s">
        <v>83</v>
      </c>
      <c r="AP8" s="18" t="str">
        <f>VLOOKUP(CONCATENATE(AN8,AO8),Parámetros!$A$56:$B$80,2,FALSE)</f>
        <v>Alto (8)</v>
      </c>
      <c r="AQ8" s="16" t="s">
        <v>84</v>
      </c>
      <c r="AR8" s="21" t="s">
        <v>111</v>
      </c>
      <c r="AS8" s="20" t="s">
        <v>72</v>
      </c>
      <c r="AT8" s="22" t="s">
        <v>228</v>
      </c>
      <c r="AU8" s="23" t="s">
        <v>270</v>
      </c>
      <c r="AV8" s="68" t="s">
        <v>112</v>
      </c>
      <c r="AW8" s="31" t="s">
        <v>88</v>
      </c>
      <c r="AX8" s="47" t="s">
        <v>271</v>
      </c>
      <c r="AY8" s="49" t="s">
        <v>256</v>
      </c>
      <c r="AZ8" s="11"/>
      <c r="BA8" s="11"/>
      <c r="BB8" s="11"/>
      <c r="BC8" s="11"/>
      <c r="BD8" s="11"/>
      <c r="BE8" s="11"/>
    </row>
    <row r="9" spans="1:57" s="17" customFormat="1" ht="167.25" customHeight="1" x14ac:dyDescent="0.2">
      <c r="A9" s="67" t="s">
        <v>63</v>
      </c>
      <c r="B9" s="64" t="s">
        <v>64</v>
      </c>
      <c r="C9" s="64" t="s">
        <v>65</v>
      </c>
      <c r="D9" s="63" t="s">
        <v>66</v>
      </c>
      <c r="E9" s="68" t="s">
        <v>67</v>
      </c>
      <c r="F9" s="68" t="s">
        <v>107</v>
      </c>
      <c r="G9" s="68" t="s">
        <v>243</v>
      </c>
      <c r="H9" s="70" t="s">
        <v>272</v>
      </c>
      <c r="I9" s="68" t="s">
        <v>113</v>
      </c>
      <c r="J9" s="69" t="str">
        <f>IF(K9&lt;6,"Moderado (3)",IF(K9&lt;12,"Mayor (4)","Catastrófico (5)"))</f>
        <v>Mayor (4)</v>
      </c>
      <c r="K9" s="65">
        <f>COUNTIF('Criterios impacto 4'!H2:H20,"SI")</f>
        <v>11</v>
      </c>
      <c r="L9" s="50" t="str">
        <f>VLOOKUP(CONCATENATE(I9,J9),Parámetros!$A$56:$B$80,2,FALSE)</f>
        <v>Extremo (20)</v>
      </c>
      <c r="M9" s="20" t="s">
        <v>71</v>
      </c>
      <c r="N9" s="20" t="s">
        <v>72</v>
      </c>
      <c r="O9" s="20" t="s">
        <v>114</v>
      </c>
      <c r="P9" s="20" t="s">
        <v>115</v>
      </c>
      <c r="Q9" s="20" t="s">
        <v>116</v>
      </c>
      <c r="R9" s="20" t="s">
        <v>117</v>
      </c>
      <c r="S9" s="20" t="s">
        <v>118</v>
      </c>
      <c r="T9" s="20" t="s">
        <v>119</v>
      </c>
      <c r="U9" s="46" t="s">
        <v>251</v>
      </c>
      <c r="V9" s="46" t="s">
        <v>261</v>
      </c>
      <c r="W9" s="16">
        <v>15</v>
      </c>
      <c r="X9" s="16">
        <v>15</v>
      </c>
      <c r="Y9" s="16">
        <v>15</v>
      </c>
      <c r="Z9" s="16">
        <v>15</v>
      </c>
      <c r="AA9" s="16">
        <v>15</v>
      </c>
      <c r="AB9" s="16">
        <v>15</v>
      </c>
      <c r="AC9" s="16">
        <v>10</v>
      </c>
      <c r="AD9" s="16">
        <f t="shared" si="0"/>
        <v>100</v>
      </c>
      <c r="AE9" s="16" t="str">
        <f t="shared" si="3"/>
        <v>Fuerte</v>
      </c>
      <c r="AF9" s="16" t="s">
        <v>79</v>
      </c>
      <c r="AG9" s="16" t="str">
        <f>VLOOKUP(CONCATENATE(AE9,AF9),Parámetros!$A$2:$B$10,2,FALSE)</f>
        <v>Fuerte</v>
      </c>
      <c r="AH9" s="16">
        <f t="shared" si="2"/>
        <v>100</v>
      </c>
      <c r="AI9" s="70" t="str">
        <f>_xlfn.IFS(AVERAGE(AH9:AH10)=100,"Fuerte",AVERAGE(AH9:AH10)&lt;50,"Débil",AVERAGE(AH9:AH10)&gt;=50,"Moderado")</f>
        <v>Fuerte</v>
      </c>
      <c r="AJ9" s="20" t="s">
        <v>80</v>
      </c>
      <c r="AK9" s="20" t="s">
        <v>81</v>
      </c>
      <c r="AL9" s="16">
        <v>2</v>
      </c>
      <c r="AM9" s="16">
        <v>0</v>
      </c>
      <c r="AN9" s="73" t="s">
        <v>70</v>
      </c>
      <c r="AO9" s="73" t="s">
        <v>83</v>
      </c>
      <c r="AP9" s="74" t="str">
        <f>VLOOKUP(CONCATENATE(AN9,AO9),Parámetros!$A$56:$B$80,2,FALSE)</f>
        <v>Extremo (12)</v>
      </c>
      <c r="AQ9" s="67" t="s">
        <v>84</v>
      </c>
      <c r="AR9" s="21" t="s">
        <v>120</v>
      </c>
      <c r="AS9" s="20" t="s">
        <v>72</v>
      </c>
      <c r="AT9" s="22" t="s">
        <v>228</v>
      </c>
      <c r="AU9" s="27" t="s">
        <v>121</v>
      </c>
      <c r="AV9" s="68"/>
      <c r="AW9" s="72" t="s">
        <v>88</v>
      </c>
      <c r="AX9" s="47" t="s">
        <v>262</v>
      </c>
      <c r="AY9" s="49" t="s">
        <v>256</v>
      </c>
      <c r="AZ9" s="11"/>
      <c r="BA9" s="11"/>
      <c r="BB9" s="11"/>
      <c r="BC9" s="11"/>
      <c r="BD9" s="11"/>
      <c r="BE9" s="11"/>
    </row>
    <row r="10" spans="1:57" s="17" customFormat="1" ht="153.75" customHeight="1" x14ac:dyDescent="0.25">
      <c r="A10" s="67"/>
      <c r="B10" s="64"/>
      <c r="C10" s="64"/>
      <c r="D10" s="63"/>
      <c r="E10" s="68"/>
      <c r="F10" s="68"/>
      <c r="G10" s="68"/>
      <c r="H10" s="70"/>
      <c r="I10" s="68"/>
      <c r="J10" s="69"/>
      <c r="K10" s="65"/>
      <c r="L10" s="50"/>
      <c r="M10" s="20" t="s">
        <v>99</v>
      </c>
      <c r="N10" s="20" t="s">
        <v>72</v>
      </c>
      <c r="O10" s="20" t="s">
        <v>101</v>
      </c>
      <c r="P10" s="20" t="s">
        <v>122</v>
      </c>
      <c r="Q10" s="20" t="s">
        <v>123</v>
      </c>
      <c r="R10" s="20" t="s">
        <v>273</v>
      </c>
      <c r="S10" s="20" t="s">
        <v>124</v>
      </c>
      <c r="T10" s="20" t="s">
        <v>125</v>
      </c>
      <c r="U10" s="46" t="s">
        <v>274</v>
      </c>
      <c r="V10" s="46" t="s">
        <v>275</v>
      </c>
      <c r="W10" s="16">
        <v>15</v>
      </c>
      <c r="X10" s="16">
        <v>15</v>
      </c>
      <c r="Y10" s="16">
        <v>15</v>
      </c>
      <c r="Z10" s="16">
        <v>15</v>
      </c>
      <c r="AA10" s="16">
        <v>15</v>
      </c>
      <c r="AB10" s="16">
        <v>15</v>
      </c>
      <c r="AC10" s="16">
        <v>10</v>
      </c>
      <c r="AD10" s="16">
        <f t="shared" si="0"/>
        <v>100</v>
      </c>
      <c r="AE10" s="16" t="str">
        <f t="shared" si="3"/>
        <v>Fuerte</v>
      </c>
      <c r="AF10" s="16" t="s">
        <v>79</v>
      </c>
      <c r="AG10" s="16" t="str">
        <f>VLOOKUP(CONCATENATE(AE10,AF10),Parámetros!$A$2:$B$10,2,FALSE)</f>
        <v>Fuerte</v>
      </c>
      <c r="AH10" s="16">
        <f t="shared" si="2"/>
        <v>100</v>
      </c>
      <c r="AI10" s="70"/>
      <c r="AJ10" s="20" t="s">
        <v>80</v>
      </c>
      <c r="AK10" s="20" t="s">
        <v>81</v>
      </c>
      <c r="AL10" s="16">
        <v>2</v>
      </c>
      <c r="AM10" s="16">
        <v>0</v>
      </c>
      <c r="AN10" s="73"/>
      <c r="AO10" s="73"/>
      <c r="AP10" s="74"/>
      <c r="AQ10" s="67"/>
      <c r="AR10" s="21" t="s">
        <v>276</v>
      </c>
      <c r="AS10" s="20" t="s">
        <v>72</v>
      </c>
      <c r="AT10" s="22" t="s">
        <v>228</v>
      </c>
      <c r="AU10" s="23" t="s">
        <v>126</v>
      </c>
      <c r="AV10" s="68"/>
      <c r="AW10" s="72"/>
      <c r="AX10" s="47" t="s">
        <v>263</v>
      </c>
      <c r="AY10" s="49" t="s">
        <v>256</v>
      </c>
      <c r="AZ10" s="11"/>
      <c r="BA10" s="11"/>
      <c r="BB10" s="11"/>
      <c r="BC10" s="11"/>
      <c r="BD10" s="11"/>
      <c r="BE10" s="11"/>
    </row>
    <row r="11" spans="1:57" s="1" customFormat="1" x14ac:dyDescent="0.2">
      <c r="W11" s="13"/>
      <c r="X11" s="13"/>
      <c r="Y11" s="13"/>
      <c r="Z11" s="13"/>
      <c r="AA11" s="13"/>
      <c r="AB11" s="13"/>
      <c r="AC11" s="13"/>
      <c r="AD11" s="13"/>
      <c r="AE11" s="13"/>
      <c r="AF11" s="13"/>
      <c r="AG11" s="13"/>
      <c r="AH11" s="13"/>
      <c r="AI11" s="13"/>
      <c r="AJ11" s="13"/>
      <c r="AQ11" s="12"/>
      <c r="AR11" s="14"/>
    </row>
    <row r="12" spans="1:57" s="1" customFormat="1" x14ac:dyDescent="0.2">
      <c r="W12" s="13"/>
      <c r="X12" s="13"/>
      <c r="Y12" s="13"/>
      <c r="Z12" s="13"/>
      <c r="AA12" s="13"/>
      <c r="AB12" s="13"/>
      <c r="AC12" s="13"/>
      <c r="AD12" s="13"/>
      <c r="AE12" s="13"/>
      <c r="AF12" s="13"/>
      <c r="AG12" s="13"/>
      <c r="AH12" s="13"/>
      <c r="AI12" s="13"/>
      <c r="AJ12" s="13"/>
      <c r="AQ12" s="12"/>
      <c r="AR12" s="14"/>
    </row>
    <row r="13" spans="1:57" s="1" customFormat="1" ht="31.5" customHeight="1" x14ac:dyDescent="0.2">
      <c r="G13" s="30"/>
      <c r="W13" s="13"/>
      <c r="X13" s="13"/>
      <c r="Y13" s="13"/>
      <c r="Z13" s="13"/>
      <c r="AA13" s="13"/>
      <c r="AB13" s="13"/>
      <c r="AC13" s="13"/>
      <c r="AD13" s="13"/>
      <c r="AE13" s="13"/>
      <c r="AF13" s="13"/>
      <c r="AG13" s="13"/>
      <c r="AH13" s="13"/>
      <c r="AI13" s="13"/>
      <c r="AJ13" s="13"/>
      <c r="AQ13" s="12"/>
      <c r="AR13" s="14"/>
    </row>
    <row r="14" spans="1:57" s="1" customFormat="1" ht="42.75" customHeight="1" x14ac:dyDescent="0.2">
      <c r="A14" s="66" t="s">
        <v>127</v>
      </c>
      <c r="B14" s="66"/>
      <c r="C14" s="66"/>
      <c r="D14" s="66"/>
      <c r="E14" s="66"/>
      <c r="F14" s="66"/>
      <c r="G14" s="66"/>
      <c r="W14" s="13"/>
      <c r="X14" s="13"/>
      <c r="Y14" s="13"/>
      <c r="Z14" s="13"/>
      <c r="AA14" s="13"/>
      <c r="AB14" s="13"/>
      <c r="AC14" s="13"/>
      <c r="AD14" s="13"/>
      <c r="AE14" s="13"/>
      <c r="AF14" s="13"/>
      <c r="AG14" s="13"/>
      <c r="AH14" s="13"/>
      <c r="AI14" s="13"/>
      <c r="AJ14" s="13"/>
      <c r="AQ14" s="12"/>
      <c r="AR14" s="14"/>
    </row>
    <row r="15" spans="1:57" s="1" customFormat="1" ht="113.25" customHeight="1" x14ac:dyDescent="0.2">
      <c r="A15" s="51" t="s">
        <v>240</v>
      </c>
      <c r="B15" s="54" t="s">
        <v>264</v>
      </c>
      <c r="C15" s="55"/>
      <c r="D15" s="55"/>
      <c r="E15" s="55"/>
      <c r="F15" s="55"/>
      <c r="G15" s="56"/>
      <c r="W15" s="13"/>
      <c r="X15" s="13"/>
      <c r="Y15" s="13"/>
      <c r="Z15" s="13"/>
      <c r="AA15" s="13"/>
      <c r="AB15" s="13"/>
      <c r="AC15" s="13"/>
      <c r="AD15" s="13"/>
      <c r="AE15" s="13"/>
      <c r="AF15" s="13"/>
      <c r="AG15" s="13"/>
      <c r="AH15" s="13"/>
      <c r="AI15" s="13"/>
      <c r="AJ15" s="13"/>
      <c r="AQ15" s="12"/>
      <c r="AR15" s="14"/>
    </row>
    <row r="16" spans="1:57" s="1" customFormat="1" ht="124.5" customHeight="1" x14ac:dyDescent="0.2">
      <c r="A16" s="52"/>
      <c r="B16" s="57"/>
      <c r="C16" s="58"/>
      <c r="D16" s="58"/>
      <c r="E16" s="58"/>
      <c r="F16" s="58"/>
      <c r="G16" s="59"/>
      <c r="W16" s="13"/>
      <c r="X16" s="13"/>
      <c r="Y16" s="13"/>
      <c r="Z16" s="13"/>
      <c r="AA16" s="13"/>
      <c r="AB16" s="13"/>
      <c r="AC16" s="13"/>
      <c r="AD16" s="13"/>
      <c r="AE16" s="13"/>
      <c r="AF16" s="13"/>
      <c r="AG16" s="13"/>
      <c r="AH16" s="13"/>
      <c r="AI16" s="13"/>
      <c r="AJ16" s="13"/>
      <c r="AQ16" s="12"/>
      <c r="AR16" s="14"/>
    </row>
    <row r="17" spans="1:46" s="1" customFormat="1" ht="168.75" customHeight="1" x14ac:dyDescent="0.2">
      <c r="A17" s="53"/>
      <c r="B17" s="60"/>
      <c r="C17" s="61"/>
      <c r="D17" s="61"/>
      <c r="E17" s="61"/>
      <c r="F17" s="61"/>
      <c r="G17" s="62"/>
      <c r="W17" s="13"/>
      <c r="X17" s="13"/>
      <c r="Y17" s="13"/>
      <c r="Z17" s="13"/>
      <c r="AA17" s="13"/>
      <c r="AB17" s="13"/>
      <c r="AC17" s="13"/>
      <c r="AD17" s="13"/>
      <c r="AE17" s="13"/>
      <c r="AF17" s="13"/>
      <c r="AG17" s="13"/>
      <c r="AH17" s="13"/>
      <c r="AI17" s="13"/>
      <c r="AJ17" s="13"/>
      <c r="AQ17" s="12"/>
      <c r="AR17" s="14"/>
    </row>
    <row r="18" spans="1:46" ht="156.75" customHeight="1" x14ac:dyDescent="0.2">
      <c r="A18" s="40" t="s">
        <v>237</v>
      </c>
      <c r="B18" s="83" t="s">
        <v>227</v>
      </c>
      <c r="C18" s="83"/>
      <c r="D18" s="83"/>
      <c r="E18" s="83"/>
      <c r="F18" s="83"/>
      <c r="G18" s="83"/>
      <c r="H18" s="1"/>
      <c r="I18" s="1"/>
      <c r="J18" s="1"/>
      <c r="K18" s="1"/>
      <c r="L18" s="1"/>
      <c r="M18" s="1"/>
      <c r="N18" s="1"/>
      <c r="O18" s="1"/>
      <c r="P18" s="1"/>
      <c r="Q18" s="1"/>
      <c r="R18" s="1"/>
      <c r="S18" s="1"/>
      <c r="T18" s="1"/>
      <c r="U18" s="1"/>
      <c r="V18" s="1"/>
      <c r="W18" s="13"/>
      <c r="X18" s="13"/>
      <c r="Y18" s="13"/>
      <c r="Z18" s="13"/>
      <c r="AA18" s="13"/>
      <c r="AB18" s="13"/>
      <c r="AC18" s="13"/>
      <c r="AD18" s="13"/>
      <c r="AE18" s="13"/>
      <c r="AF18" s="13"/>
      <c r="AG18" s="13"/>
      <c r="AH18" s="13"/>
      <c r="AI18" s="13"/>
      <c r="AJ18" s="13"/>
      <c r="AK18" s="1"/>
      <c r="AL18" s="1"/>
      <c r="AM18" s="1"/>
      <c r="AN18" s="1"/>
      <c r="AO18" s="1"/>
      <c r="AP18" s="1"/>
      <c r="AQ18" s="1"/>
      <c r="AR18" s="14"/>
      <c r="AS18" s="1"/>
      <c r="AT18" s="1"/>
    </row>
    <row r="19" spans="1:46" ht="100.5" customHeight="1" x14ac:dyDescent="0.2">
      <c r="A19" s="40" t="s">
        <v>238</v>
      </c>
      <c r="B19" s="84" t="s">
        <v>128</v>
      </c>
      <c r="C19" s="84"/>
      <c r="D19" s="84"/>
      <c r="E19" s="84"/>
      <c r="F19" s="84"/>
      <c r="G19" s="84"/>
      <c r="H19" s="1"/>
      <c r="I19" s="1"/>
      <c r="J19" s="1"/>
      <c r="K19" s="1"/>
      <c r="L19" s="1"/>
      <c r="M19" s="1"/>
      <c r="N19" s="1"/>
      <c r="O19" s="1"/>
      <c r="P19" s="1"/>
      <c r="Q19" s="1"/>
      <c r="R19" s="1"/>
      <c r="S19" s="1"/>
      <c r="T19" s="1"/>
      <c r="U19" s="1"/>
      <c r="V19" s="1"/>
      <c r="W19" s="13"/>
      <c r="X19" s="13"/>
      <c r="Y19" s="13"/>
      <c r="Z19" s="13"/>
      <c r="AA19" s="13"/>
      <c r="AB19" s="13"/>
      <c r="AC19" s="13"/>
      <c r="AD19" s="13"/>
      <c r="AE19" s="13"/>
      <c r="AF19" s="13"/>
      <c r="AG19" s="13"/>
      <c r="AH19" s="13"/>
      <c r="AI19" s="13"/>
      <c r="AJ19" s="13"/>
      <c r="AK19" s="1"/>
      <c r="AL19" s="1"/>
      <c r="AM19" s="1"/>
      <c r="AN19" s="1"/>
      <c r="AO19" s="1"/>
      <c r="AP19" s="1"/>
      <c r="AQ19" s="1"/>
      <c r="AR19" s="14"/>
      <c r="AS19" s="1"/>
      <c r="AT19" s="1"/>
    </row>
    <row r="20" spans="1:46" ht="56.25" customHeight="1" x14ac:dyDescent="0.2">
      <c r="A20" s="41" t="s">
        <v>230</v>
      </c>
      <c r="B20" s="80" t="s">
        <v>229</v>
      </c>
      <c r="C20" s="81"/>
      <c r="D20" s="81"/>
      <c r="E20" s="81"/>
      <c r="F20" s="81"/>
      <c r="G20" s="82"/>
      <c r="H20" s="1"/>
      <c r="I20" s="1"/>
      <c r="J20" s="1"/>
      <c r="K20" s="1"/>
      <c r="L20" s="1"/>
      <c r="M20" s="1"/>
      <c r="N20" s="1"/>
      <c r="O20" s="1"/>
      <c r="P20" s="1"/>
      <c r="Q20" s="1"/>
      <c r="R20" s="1"/>
      <c r="S20" s="1"/>
      <c r="T20" s="1"/>
      <c r="U20" s="1"/>
      <c r="V20" s="1"/>
      <c r="W20" s="13"/>
      <c r="X20" s="13"/>
      <c r="Y20" s="13"/>
      <c r="Z20" s="13"/>
      <c r="AA20" s="13"/>
      <c r="AB20" s="13"/>
      <c r="AC20" s="13"/>
      <c r="AD20" s="13"/>
      <c r="AE20" s="13"/>
      <c r="AF20" s="13"/>
      <c r="AG20" s="13"/>
      <c r="AH20" s="13"/>
      <c r="AI20" s="13"/>
      <c r="AJ20" s="13"/>
      <c r="AK20" s="1"/>
      <c r="AL20" s="1"/>
      <c r="AM20" s="1"/>
      <c r="AN20" s="1"/>
      <c r="AO20" s="1"/>
      <c r="AP20" s="1"/>
      <c r="AQ20" s="1"/>
      <c r="AR20" s="14"/>
      <c r="AS20" s="1"/>
      <c r="AT20" s="1"/>
    </row>
    <row r="21" spans="1:46" x14ac:dyDescent="0.2">
      <c r="A21" s="1"/>
      <c r="B21" s="1"/>
      <c r="C21" s="1"/>
      <c r="D21" s="1"/>
      <c r="E21" s="1"/>
      <c r="F21" s="1"/>
      <c r="H21" s="1"/>
      <c r="I21" s="1"/>
      <c r="J21" s="1"/>
      <c r="K21" s="1"/>
      <c r="L21" s="1"/>
      <c r="M21" s="1"/>
      <c r="N21" s="1"/>
      <c r="O21" s="1"/>
      <c r="P21" s="1"/>
      <c r="Q21" s="1"/>
      <c r="R21" s="1"/>
      <c r="S21" s="1"/>
      <c r="T21" s="1"/>
      <c r="U21" s="1"/>
      <c r="V21" s="1"/>
      <c r="W21" s="13"/>
      <c r="X21" s="13"/>
      <c r="Y21" s="13"/>
      <c r="Z21" s="13"/>
      <c r="AA21" s="13"/>
      <c r="AB21" s="13"/>
      <c r="AC21" s="13"/>
      <c r="AD21" s="13"/>
      <c r="AE21" s="13"/>
      <c r="AF21" s="13"/>
      <c r="AG21" s="13"/>
      <c r="AH21" s="13"/>
      <c r="AI21" s="13"/>
      <c r="AJ21" s="13"/>
      <c r="AK21" s="1"/>
      <c r="AL21" s="1"/>
      <c r="AM21" s="1"/>
      <c r="AN21" s="1"/>
      <c r="AO21" s="1"/>
      <c r="AP21" s="1"/>
      <c r="AQ21" s="1"/>
      <c r="AR21" s="14"/>
      <c r="AS21" s="1"/>
      <c r="AT21" s="1"/>
    </row>
    <row r="22" spans="1:46" x14ac:dyDescent="0.2">
      <c r="A22" s="1"/>
      <c r="B22" s="1"/>
      <c r="C22" s="1"/>
      <c r="D22" s="1"/>
      <c r="E22" s="1"/>
      <c r="F22" s="1"/>
      <c r="H22" s="1"/>
      <c r="I22" s="1"/>
      <c r="J22" s="1"/>
      <c r="K22" s="1"/>
      <c r="L22" s="1"/>
      <c r="M22" s="1"/>
      <c r="N22" s="1"/>
      <c r="O22" s="1"/>
      <c r="P22" s="1"/>
      <c r="Q22" s="1"/>
      <c r="R22" s="1"/>
      <c r="S22" s="1"/>
      <c r="T22" s="1"/>
      <c r="U22" s="1"/>
      <c r="V22" s="1"/>
      <c r="W22" s="13"/>
      <c r="X22" s="13"/>
      <c r="Y22" s="13"/>
      <c r="Z22" s="13"/>
      <c r="AA22" s="13"/>
      <c r="AB22" s="13"/>
      <c r="AC22" s="13"/>
      <c r="AD22" s="13"/>
      <c r="AE22" s="13"/>
      <c r="AF22" s="13"/>
      <c r="AG22" s="13"/>
      <c r="AH22" s="13"/>
      <c r="AI22" s="13"/>
      <c r="AJ22" s="13"/>
      <c r="AK22" s="1"/>
      <c r="AL22" s="1"/>
      <c r="AM22" s="1"/>
      <c r="AN22" s="1"/>
      <c r="AO22" s="1"/>
      <c r="AP22" s="1"/>
      <c r="AQ22" s="1"/>
      <c r="AR22" s="14"/>
      <c r="AS22" s="1"/>
      <c r="AT22" s="1"/>
    </row>
    <row r="23" spans="1:46" x14ac:dyDescent="0.2">
      <c r="A23" s="1"/>
      <c r="B23" s="1"/>
      <c r="C23" s="1"/>
      <c r="D23" s="1"/>
      <c r="E23" s="1"/>
      <c r="F23" s="1"/>
      <c r="H23" s="1"/>
      <c r="I23" s="1"/>
      <c r="J23" s="1"/>
      <c r="K23" s="1"/>
      <c r="L23" s="1"/>
      <c r="M23" s="1"/>
      <c r="N23" s="1"/>
      <c r="O23" s="1"/>
      <c r="P23" s="1"/>
      <c r="Q23" s="1"/>
      <c r="R23" s="1"/>
      <c r="S23" s="1"/>
      <c r="T23" s="1"/>
      <c r="U23" s="1"/>
      <c r="V23" s="1"/>
      <c r="W23" s="13"/>
      <c r="X23" s="13"/>
      <c r="Y23" s="13"/>
      <c r="Z23" s="13"/>
      <c r="AA23" s="13"/>
      <c r="AB23" s="13"/>
      <c r="AC23" s="13"/>
      <c r="AD23" s="13"/>
      <c r="AE23" s="13"/>
      <c r="AF23" s="13"/>
      <c r="AG23" s="13"/>
      <c r="AH23" s="13"/>
      <c r="AI23" s="13"/>
      <c r="AJ23" s="13"/>
      <c r="AK23" s="1"/>
      <c r="AL23" s="1"/>
      <c r="AM23" s="1"/>
      <c r="AN23" s="1"/>
      <c r="AO23" s="1"/>
      <c r="AP23" s="1"/>
      <c r="AQ23" s="1"/>
      <c r="AR23" s="14"/>
      <c r="AS23" s="1"/>
      <c r="AT23" s="1"/>
    </row>
    <row r="24" spans="1:46" x14ac:dyDescent="0.2">
      <c r="A24" s="1"/>
      <c r="B24" s="1"/>
      <c r="C24" s="1"/>
      <c r="D24" s="1"/>
      <c r="E24" s="1"/>
      <c r="F24" s="1"/>
      <c r="H24" s="1"/>
      <c r="I24" s="1"/>
      <c r="J24" s="1"/>
      <c r="K24" s="1"/>
      <c r="L24" s="1"/>
      <c r="M24" s="1"/>
      <c r="N24" s="1"/>
      <c r="O24" s="1"/>
      <c r="P24" s="1"/>
      <c r="Q24" s="1"/>
      <c r="R24" s="1"/>
      <c r="S24" s="1"/>
      <c r="T24" s="1"/>
      <c r="U24" s="1"/>
      <c r="V24" s="1"/>
      <c r="W24" s="13"/>
      <c r="X24" s="13"/>
      <c r="Y24" s="13"/>
      <c r="Z24" s="13"/>
      <c r="AA24" s="13"/>
      <c r="AB24" s="13"/>
      <c r="AC24" s="13"/>
      <c r="AD24" s="13"/>
      <c r="AE24" s="13"/>
      <c r="AF24" s="13"/>
      <c r="AG24" s="13"/>
      <c r="AH24" s="13"/>
      <c r="AI24" s="13"/>
      <c r="AJ24" s="13"/>
      <c r="AK24" s="1"/>
      <c r="AL24" s="1"/>
      <c r="AM24" s="1"/>
      <c r="AN24" s="1"/>
      <c r="AO24" s="1"/>
      <c r="AP24" s="1"/>
      <c r="AQ24" s="1"/>
      <c r="AR24" s="14"/>
      <c r="AS24" s="1"/>
      <c r="AT24" s="1"/>
    </row>
    <row r="25" spans="1:46" x14ac:dyDescent="0.2">
      <c r="A25" s="1"/>
      <c r="B25" s="1"/>
      <c r="C25" s="1"/>
      <c r="D25" s="1"/>
      <c r="E25" s="1"/>
      <c r="F25" s="1"/>
      <c r="H25" s="1"/>
      <c r="I25" s="1"/>
      <c r="J25" s="1"/>
      <c r="K25" s="1"/>
      <c r="L25" s="1"/>
      <c r="M25" s="1"/>
      <c r="N25" s="1"/>
      <c r="O25" s="1"/>
      <c r="P25" s="1"/>
      <c r="Q25" s="1"/>
      <c r="R25" s="1"/>
      <c r="S25" s="1"/>
      <c r="T25" s="1"/>
      <c r="U25" s="1"/>
      <c r="V25" s="1"/>
      <c r="W25" s="13"/>
      <c r="X25" s="13"/>
      <c r="Y25" s="13"/>
      <c r="Z25" s="13"/>
      <c r="AA25" s="13"/>
      <c r="AB25" s="13"/>
      <c r="AC25" s="13"/>
      <c r="AD25" s="13"/>
      <c r="AE25" s="13"/>
      <c r="AF25" s="13"/>
      <c r="AG25" s="13"/>
      <c r="AH25" s="13"/>
      <c r="AI25" s="13"/>
      <c r="AJ25" s="13"/>
      <c r="AK25" s="1"/>
      <c r="AL25" s="1"/>
      <c r="AM25" s="1"/>
      <c r="AN25" s="1"/>
      <c r="AO25" s="1"/>
      <c r="AP25" s="1"/>
      <c r="AQ25" s="1"/>
      <c r="AR25" s="14"/>
      <c r="AS25" s="1"/>
      <c r="AT25" s="1"/>
    </row>
    <row r="26" spans="1:46" x14ac:dyDescent="0.2">
      <c r="A26" s="1"/>
      <c r="B26" s="1"/>
      <c r="C26" s="1"/>
      <c r="D26" s="1"/>
      <c r="E26" s="1"/>
      <c r="F26" s="1"/>
      <c r="H26" s="1"/>
      <c r="I26" s="1"/>
      <c r="J26" s="1"/>
      <c r="K26" s="1"/>
      <c r="L26" s="1"/>
      <c r="M26" s="1"/>
      <c r="N26" s="1"/>
      <c r="O26" s="1"/>
      <c r="P26" s="1"/>
      <c r="Q26" s="1"/>
      <c r="R26" s="1"/>
      <c r="S26" s="1"/>
      <c r="T26" s="1"/>
      <c r="U26" s="1"/>
      <c r="V26" s="1"/>
      <c r="W26" s="13"/>
      <c r="X26" s="13"/>
      <c r="Y26" s="13"/>
      <c r="Z26" s="13"/>
      <c r="AA26" s="13"/>
      <c r="AB26" s="13"/>
      <c r="AC26" s="13"/>
      <c r="AD26" s="13"/>
      <c r="AE26" s="13"/>
      <c r="AF26" s="13"/>
      <c r="AG26" s="13"/>
      <c r="AH26" s="13"/>
      <c r="AI26" s="13"/>
      <c r="AJ26" s="13"/>
      <c r="AK26" s="1"/>
      <c r="AL26" s="1"/>
      <c r="AM26" s="1"/>
      <c r="AN26" s="1"/>
      <c r="AO26" s="1"/>
      <c r="AP26" s="1"/>
      <c r="AQ26" s="1"/>
      <c r="AR26" s="14"/>
      <c r="AS26" s="1"/>
      <c r="AT26" s="1"/>
    </row>
    <row r="27" spans="1:46" x14ac:dyDescent="0.2">
      <c r="A27" s="1"/>
      <c r="B27" s="1"/>
      <c r="C27" s="1"/>
      <c r="D27" s="1"/>
      <c r="E27" s="1"/>
      <c r="F27" s="1"/>
      <c r="H27" s="1"/>
      <c r="I27" s="1"/>
      <c r="J27" s="1"/>
      <c r="K27" s="1"/>
      <c r="L27" s="1"/>
      <c r="M27" s="1"/>
      <c r="N27" s="1"/>
      <c r="O27" s="1"/>
      <c r="P27" s="1"/>
      <c r="Q27" s="1"/>
      <c r="R27" s="1"/>
      <c r="S27" s="1"/>
      <c r="T27" s="1"/>
      <c r="U27" s="1"/>
      <c r="V27" s="1"/>
      <c r="W27" s="13"/>
      <c r="X27" s="13"/>
      <c r="Y27" s="13"/>
      <c r="Z27" s="13"/>
      <c r="AA27" s="13"/>
      <c r="AB27" s="13"/>
      <c r="AC27" s="13"/>
      <c r="AD27" s="13"/>
      <c r="AE27" s="13"/>
      <c r="AF27" s="13"/>
      <c r="AG27" s="13"/>
      <c r="AH27" s="13"/>
      <c r="AI27" s="13"/>
      <c r="AJ27" s="13"/>
      <c r="AK27" s="1"/>
      <c r="AL27" s="1"/>
      <c r="AM27" s="1"/>
      <c r="AN27" s="1"/>
      <c r="AO27" s="1"/>
      <c r="AP27" s="1"/>
      <c r="AQ27" s="1"/>
      <c r="AR27" s="14"/>
      <c r="AS27" s="1"/>
      <c r="AT27" s="1"/>
    </row>
    <row r="28" spans="1:46" x14ac:dyDescent="0.2">
      <c r="A28" s="1"/>
      <c r="B28" s="1"/>
      <c r="C28" s="1"/>
      <c r="D28" s="1"/>
      <c r="E28" s="1"/>
      <c r="F28" s="1"/>
      <c r="H28" s="1"/>
      <c r="I28" s="1"/>
      <c r="J28" s="1"/>
      <c r="K28" s="1"/>
      <c r="L28" s="1"/>
      <c r="M28" s="1"/>
      <c r="N28" s="1"/>
      <c r="O28" s="1"/>
      <c r="P28" s="1"/>
      <c r="Q28" s="1"/>
      <c r="R28" s="1"/>
      <c r="S28" s="1"/>
      <c r="T28" s="1"/>
      <c r="U28" s="1"/>
      <c r="V28" s="1"/>
      <c r="W28" s="13"/>
      <c r="X28" s="13"/>
      <c r="Y28" s="13"/>
      <c r="Z28" s="13"/>
      <c r="AA28" s="13"/>
      <c r="AB28" s="13"/>
      <c r="AC28" s="13"/>
      <c r="AD28" s="13"/>
      <c r="AE28" s="13"/>
      <c r="AF28" s="13"/>
      <c r="AG28" s="13"/>
      <c r="AH28" s="13"/>
      <c r="AI28" s="13"/>
      <c r="AJ28" s="13"/>
      <c r="AK28" s="1"/>
      <c r="AL28" s="1"/>
      <c r="AM28" s="1"/>
      <c r="AN28" s="1"/>
      <c r="AO28" s="1"/>
      <c r="AP28" s="1"/>
      <c r="AQ28" s="1"/>
      <c r="AR28" s="14"/>
      <c r="AS28" s="1"/>
      <c r="AT28" s="1"/>
    </row>
    <row r="29" spans="1:46" x14ac:dyDescent="0.2">
      <c r="A29" s="1"/>
      <c r="B29" s="1"/>
      <c r="C29" s="1"/>
      <c r="D29" s="1"/>
      <c r="E29" s="1"/>
      <c r="F29" s="1"/>
      <c r="H29" s="1"/>
      <c r="I29" s="1"/>
      <c r="J29" s="1"/>
      <c r="K29" s="1"/>
      <c r="L29" s="1"/>
      <c r="M29" s="1"/>
      <c r="N29" s="1"/>
      <c r="O29" s="1"/>
      <c r="P29" s="1"/>
      <c r="Q29" s="1"/>
      <c r="R29" s="1"/>
      <c r="S29" s="1"/>
      <c r="T29" s="1"/>
      <c r="U29" s="1"/>
      <c r="V29" s="1"/>
      <c r="W29" s="13"/>
      <c r="X29" s="13"/>
      <c r="Y29" s="13"/>
      <c r="Z29" s="13"/>
      <c r="AA29" s="13"/>
      <c r="AB29" s="13"/>
      <c r="AC29" s="13"/>
      <c r="AD29" s="13"/>
      <c r="AE29" s="13"/>
      <c r="AF29" s="13"/>
      <c r="AG29" s="13"/>
      <c r="AH29" s="13"/>
      <c r="AI29" s="13"/>
      <c r="AJ29" s="13"/>
      <c r="AK29" s="1"/>
      <c r="AL29" s="1"/>
      <c r="AM29" s="1"/>
      <c r="AN29" s="1"/>
      <c r="AO29" s="1"/>
      <c r="AP29" s="1"/>
      <c r="AQ29" s="1"/>
      <c r="AR29" s="14"/>
      <c r="AS29" s="1"/>
      <c r="AT29" s="1"/>
    </row>
    <row r="30" spans="1:46" x14ac:dyDescent="0.2">
      <c r="A30" s="1"/>
      <c r="B30" s="1"/>
      <c r="C30" s="1"/>
      <c r="D30" s="1"/>
      <c r="E30" s="1"/>
      <c r="F30" s="1"/>
      <c r="H30" s="1"/>
      <c r="I30" s="1"/>
      <c r="J30" s="1"/>
    </row>
    <row r="31" spans="1:46" x14ac:dyDescent="0.2">
      <c r="A31" s="1"/>
      <c r="B31" s="1"/>
      <c r="C31" s="1"/>
      <c r="D31" s="1"/>
      <c r="E31" s="1"/>
      <c r="F31" s="1"/>
      <c r="H31" s="1"/>
      <c r="I31" s="1"/>
      <c r="J31" s="1"/>
    </row>
    <row r="32" spans="1:46" x14ac:dyDescent="0.2">
      <c r="A32" s="1"/>
      <c r="B32" s="1"/>
      <c r="C32" s="1"/>
      <c r="D32" s="1"/>
      <c r="E32" s="1"/>
      <c r="F32" s="1"/>
      <c r="H32" s="1"/>
      <c r="I32" s="1"/>
      <c r="J32" s="1"/>
    </row>
    <row r="33" spans="1:10" x14ac:dyDescent="0.2">
      <c r="A33" s="1"/>
      <c r="B33" s="1"/>
      <c r="C33" s="1"/>
      <c r="D33" s="1"/>
      <c r="E33" s="1"/>
      <c r="F33" s="1"/>
      <c r="H33" s="1"/>
      <c r="I33" s="1"/>
      <c r="J33" s="1"/>
    </row>
  </sheetData>
  <sheetProtection selectLockedCells="1"/>
  <protectedRanges>
    <protectedRange sqref="R9:R10" name="Rango2_2"/>
    <protectedRange sqref="O9" name="Rango2_3"/>
  </protectedRanges>
  <mergeCells count="53">
    <mergeCell ref="AX3:AY3"/>
    <mergeCell ref="AX6:AX7"/>
    <mergeCell ref="AY6:AY7"/>
    <mergeCell ref="L6:L7"/>
    <mergeCell ref="AR6:AR7"/>
    <mergeCell ref="AQ6:AQ7"/>
    <mergeCell ref="AS6:AS7"/>
    <mergeCell ref="A2:D2"/>
    <mergeCell ref="K6:K7"/>
    <mergeCell ref="F3:H3"/>
    <mergeCell ref="U3:V3"/>
    <mergeCell ref="B20:G20"/>
    <mergeCell ref="A6:A7"/>
    <mergeCell ref="H5:H7"/>
    <mergeCell ref="I6:I7"/>
    <mergeCell ref="J6:J7"/>
    <mergeCell ref="D6:D7"/>
    <mergeCell ref="G6:G7"/>
    <mergeCell ref="F6:F7"/>
    <mergeCell ref="E6:E7"/>
    <mergeCell ref="C6:C7"/>
    <mergeCell ref="B18:G18"/>
    <mergeCell ref="B19:G19"/>
    <mergeCell ref="B6:B7"/>
    <mergeCell ref="AT6:AT7"/>
    <mergeCell ref="AW9:AW10"/>
    <mergeCell ref="AQ9:AQ10"/>
    <mergeCell ref="AI9:AI10"/>
    <mergeCell ref="AN9:AN10"/>
    <mergeCell ref="AO9:AO10"/>
    <mergeCell ref="AP9:AP10"/>
    <mergeCell ref="AV8:AV10"/>
    <mergeCell ref="AW6:AW7"/>
    <mergeCell ref="AO6:AO7"/>
    <mergeCell ref="AN6:AN7"/>
    <mergeCell ref="AP6:AP7"/>
    <mergeCell ref="AU6:AU7"/>
    <mergeCell ref="AV6:AV7"/>
    <mergeCell ref="F9:F10"/>
    <mergeCell ref="L9:L10"/>
    <mergeCell ref="A15:A17"/>
    <mergeCell ref="B15:G17"/>
    <mergeCell ref="D9:D10"/>
    <mergeCell ref="C9:C10"/>
    <mergeCell ref="B9:B10"/>
    <mergeCell ref="K9:K10"/>
    <mergeCell ref="A14:G14"/>
    <mergeCell ref="A9:A10"/>
    <mergeCell ref="E9:E10"/>
    <mergeCell ref="J9:J10"/>
    <mergeCell ref="I9:I10"/>
    <mergeCell ref="H9:H10"/>
    <mergeCell ref="G9:G10"/>
  </mergeCells>
  <conditionalFormatting sqref="K5:K6">
    <cfRule type="containsText" dxfId="13" priority="2" operator="containsText" text="❌">
      <formula>NOT(ISERROR(SEARCH(("❌"),(K5))))</formula>
    </cfRule>
  </conditionalFormatting>
  <conditionalFormatting sqref="K8:K9">
    <cfRule type="containsText" dxfId="12" priority="1" operator="containsText" text="❌">
      <formula>NOT(ISERROR(SEARCH(("❌"),(K8))))</formula>
    </cfRule>
  </conditionalFormatting>
  <conditionalFormatting sqref="L5:L6 L8:L9">
    <cfRule type="containsText" dxfId="11" priority="15" operator="containsText" text="Bajo">
      <formula>NOT(ISERROR(SEARCH("Bajo",L5)))</formula>
    </cfRule>
    <cfRule type="containsText" dxfId="10" priority="16" operator="containsText" text="Moderado">
      <formula>NOT(ISERROR(SEARCH("Moderado",L5)))</formula>
    </cfRule>
    <cfRule type="containsText" dxfId="9" priority="17" operator="containsText" text="Alto">
      <formula>NOT(ISERROR(SEARCH("Alto",L5)))</formula>
    </cfRule>
    <cfRule type="containsText" dxfId="8" priority="18" operator="containsText" text="Extremo">
      <formula>NOT(ISERROR(SEARCH("Extremo",L5)))</formula>
    </cfRule>
  </conditionalFormatting>
  <conditionalFormatting sqref="AP5:AP6">
    <cfRule type="containsText" dxfId="7" priority="11" operator="containsText" text="Alto">
      <formula>NOT(ISERROR(SEARCH("Alto",AP5)))</formula>
    </cfRule>
    <cfRule type="containsText" dxfId="6" priority="12" operator="containsText" text="Moderado">
      <formula>NOT(ISERROR(SEARCH("Moderado",AP5)))</formula>
    </cfRule>
    <cfRule type="containsText" dxfId="5" priority="13" operator="containsText" text="Bajo">
      <formula>NOT(ISERROR(SEARCH("Bajo",AP5)))</formula>
    </cfRule>
    <cfRule type="containsText" dxfId="4" priority="14" operator="containsText" text="Extremo">
      <formula>NOT(ISERROR(SEARCH("Extremo",AP5)))</formula>
    </cfRule>
  </conditionalFormatting>
  <conditionalFormatting sqref="AP8:AP9">
    <cfRule type="containsText" dxfId="3" priority="4" operator="containsText" text="Alto">
      <formula>NOT(ISERROR(SEARCH("Alto",AP8)))</formula>
    </cfRule>
    <cfRule type="containsText" dxfId="2" priority="5" operator="containsText" text="Moderado">
      <formula>NOT(ISERROR(SEARCH("Moderado",AP8)))</formula>
    </cfRule>
    <cfRule type="containsText" dxfId="1" priority="6" operator="containsText" text="Bajo">
      <formula>NOT(ISERROR(SEARCH("Bajo",AP8)))</formula>
    </cfRule>
    <cfRule type="containsText" dxfId="0" priority="7" operator="containsText" text="Extremo">
      <formula>NOT(ISERROR(SEARCH("Extremo",AP8)))</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I8:I9 I5:I6 AN5:AN6 AN8:AN9</xm:sqref>
        </x14:dataValidation>
        <x14:dataValidation type="list" allowBlank="1" showInputMessage="1" showErrorMessage="1" xr:uid="{00000000-0002-0000-0000-000001000000}">
          <x14:formula1>
            <xm:f>Parámetros!$A$47:$A$51</xm:f>
          </x14:formula1>
          <xm:sqref>AO5:AO6 AO8:AO9</xm:sqref>
        </x14:dataValidation>
        <x14:dataValidation type="list" allowBlank="1" showInputMessage="1" showErrorMessage="1" xr:uid="{00000000-0002-0000-0000-000002000000}">
          <x14:formula1>
            <xm:f>Parámetros!$A$99:$A$115</xm:f>
          </x14:formula1>
          <xm:sqref>A9 A5</xm:sqref>
        </x14:dataValidation>
        <x14:dataValidation type="list" allowBlank="1" showInputMessage="1" showErrorMessage="1" xr:uid="{00000000-0002-0000-0000-000003000000}">
          <x14:formula1>
            <xm:f>Parámetros!$A$93:$A$96</xm:f>
          </x14:formula1>
          <xm:sqref>AQ5:AQ6 AQ8:AQ9 AQ11:AQ1048576</xm:sqref>
        </x14:dataValidation>
        <x14:dataValidation type="list" allowBlank="1" showInputMessage="1" showErrorMessage="1" xr:uid="{00000000-0002-0000-0000-000004000000}">
          <x14:formula1>
            <xm:f>Parámetros!$A$84:$A$85</xm:f>
          </x14:formula1>
          <xm:sqref>AJ5:AJ10</xm:sqref>
        </x14:dataValidation>
        <x14:dataValidation type="list" allowBlank="1" showInputMessage="1" showErrorMessage="1" xr:uid="{00000000-0002-0000-0000-000005000000}">
          <x14:formula1>
            <xm:f>Parámetros!$B$84:$B$86</xm:f>
          </x14:formula1>
          <xm:sqref>AK5:AK10</xm:sqref>
        </x14:dataValidation>
        <x14:dataValidation type="list" allowBlank="1" showInputMessage="1" showErrorMessage="1" xr:uid="{00000000-0002-0000-0000-000006000000}">
          <x14:formula1>
            <xm:f>Parámetros!$A$118:$A$120</xm:f>
          </x14:formula1>
          <xm:sqref>AF5:AF10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82A-C23F-46B7-8929-F70CDFE0905E}">
  <dimension ref="A1:L20"/>
  <sheetViews>
    <sheetView workbookViewId="0">
      <selection activeCell="D6" sqref="D6:D7"/>
    </sheetView>
  </sheetViews>
  <sheetFormatPr baseColWidth="10" defaultColWidth="11.42578125" defaultRowHeight="14.25" x14ac:dyDescent="0.2"/>
  <cols>
    <col min="1" max="16384" width="11.42578125" style="28"/>
  </cols>
  <sheetData>
    <row r="1" spans="1:12" ht="18" x14ac:dyDescent="0.25">
      <c r="A1" s="91" t="s">
        <v>0</v>
      </c>
      <c r="B1" s="91"/>
      <c r="C1" s="91"/>
      <c r="D1" s="91"/>
      <c r="E1" s="91"/>
      <c r="F1" s="91"/>
      <c r="G1" s="91"/>
      <c r="H1" s="91"/>
    </row>
    <row r="2" spans="1:12" x14ac:dyDescent="0.2">
      <c r="A2" s="90" t="s">
        <v>1</v>
      </c>
      <c r="B2" s="90"/>
      <c r="C2" s="90"/>
      <c r="D2" s="90"/>
      <c r="E2" s="90"/>
      <c r="F2" s="90"/>
      <c r="G2" s="90"/>
      <c r="H2" s="29" t="s">
        <v>2</v>
      </c>
    </row>
    <row r="3" spans="1:12" x14ac:dyDescent="0.2">
      <c r="A3" s="90" t="s">
        <v>3</v>
      </c>
      <c r="B3" s="90"/>
      <c r="C3" s="90"/>
      <c r="D3" s="90"/>
      <c r="E3" s="90"/>
      <c r="F3" s="90"/>
      <c r="G3" s="90"/>
      <c r="H3" s="29" t="s">
        <v>4</v>
      </c>
    </row>
    <row r="4" spans="1:12" x14ac:dyDescent="0.2">
      <c r="A4" s="90" t="s">
        <v>5</v>
      </c>
      <c r="B4" s="90"/>
      <c r="C4" s="90"/>
      <c r="D4" s="90"/>
      <c r="E4" s="90"/>
      <c r="F4" s="90"/>
      <c r="G4" s="90"/>
      <c r="H4" s="29" t="s">
        <v>4</v>
      </c>
    </row>
    <row r="5" spans="1:12" x14ac:dyDescent="0.2">
      <c r="A5" s="90" t="s">
        <v>6</v>
      </c>
      <c r="B5" s="90"/>
      <c r="C5" s="90"/>
      <c r="D5" s="90"/>
      <c r="E5" s="90"/>
      <c r="F5" s="90"/>
      <c r="G5" s="90"/>
      <c r="H5" s="29" t="s">
        <v>2</v>
      </c>
    </row>
    <row r="6" spans="1:12" x14ac:dyDescent="0.2">
      <c r="A6" s="90" t="s">
        <v>7</v>
      </c>
      <c r="B6" s="90"/>
      <c r="C6" s="90"/>
      <c r="D6" s="90"/>
      <c r="E6" s="90"/>
      <c r="F6" s="90"/>
      <c r="G6" s="90"/>
      <c r="H6" s="29" t="s">
        <v>4</v>
      </c>
    </row>
    <row r="7" spans="1:12" x14ac:dyDescent="0.2">
      <c r="A7" s="90" t="s">
        <v>8</v>
      </c>
      <c r="B7" s="90"/>
      <c r="C7" s="90"/>
      <c r="D7" s="90"/>
      <c r="E7" s="90"/>
      <c r="F7" s="90"/>
      <c r="G7" s="90"/>
      <c r="H7" s="29" t="s">
        <v>4</v>
      </c>
    </row>
    <row r="8" spans="1:12" x14ac:dyDescent="0.2">
      <c r="A8" s="90" t="s">
        <v>9</v>
      </c>
      <c r="B8" s="90"/>
      <c r="C8" s="90"/>
      <c r="D8" s="90"/>
      <c r="E8" s="90"/>
      <c r="F8" s="90"/>
      <c r="G8" s="90"/>
      <c r="H8" s="29" t="s">
        <v>4</v>
      </c>
    </row>
    <row r="9" spans="1:12" x14ac:dyDescent="0.2">
      <c r="A9" s="90" t="s">
        <v>10</v>
      </c>
      <c r="B9" s="90"/>
      <c r="C9" s="90"/>
      <c r="D9" s="90"/>
      <c r="E9" s="90"/>
      <c r="F9" s="90"/>
      <c r="G9" s="90"/>
      <c r="H9" s="29" t="s">
        <v>2</v>
      </c>
    </row>
    <row r="10" spans="1:12" x14ac:dyDescent="0.2">
      <c r="A10" s="90" t="s">
        <v>11</v>
      </c>
      <c r="B10" s="90"/>
      <c r="C10" s="90"/>
      <c r="D10" s="90"/>
      <c r="E10" s="90"/>
      <c r="F10" s="90"/>
      <c r="G10" s="90"/>
      <c r="H10" s="29" t="s">
        <v>2</v>
      </c>
    </row>
    <row r="11" spans="1:12" x14ac:dyDescent="0.2">
      <c r="A11" s="90" t="s">
        <v>12</v>
      </c>
      <c r="B11" s="90"/>
      <c r="C11" s="90"/>
      <c r="D11" s="90"/>
      <c r="E11" s="90"/>
      <c r="F11" s="90"/>
      <c r="G11" s="90"/>
      <c r="H11" s="29" t="s">
        <v>4</v>
      </c>
    </row>
    <row r="12" spans="1:12" x14ac:dyDescent="0.2">
      <c r="A12" s="90" t="s">
        <v>13</v>
      </c>
      <c r="B12" s="90"/>
      <c r="C12" s="90"/>
      <c r="D12" s="90"/>
      <c r="E12" s="90"/>
      <c r="F12" s="90"/>
      <c r="G12" s="90"/>
      <c r="H12" s="29" t="s">
        <v>4</v>
      </c>
    </row>
    <row r="13" spans="1:12" x14ac:dyDescent="0.2">
      <c r="A13" s="90" t="s">
        <v>14</v>
      </c>
      <c r="B13" s="90"/>
      <c r="C13" s="90"/>
      <c r="D13" s="90"/>
      <c r="E13" s="90"/>
      <c r="F13" s="90"/>
      <c r="G13" s="90"/>
      <c r="H13" s="29" t="s">
        <v>4</v>
      </c>
      <c r="L13" s="28" t="s">
        <v>4</v>
      </c>
    </row>
    <row r="14" spans="1:12" x14ac:dyDescent="0.2">
      <c r="A14" s="90" t="s">
        <v>15</v>
      </c>
      <c r="B14" s="90"/>
      <c r="C14" s="90"/>
      <c r="D14" s="90"/>
      <c r="E14" s="90"/>
      <c r="F14" s="90"/>
      <c r="G14" s="90"/>
      <c r="H14" s="29" t="s">
        <v>4</v>
      </c>
      <c r="L14" s="28" t="s">
        <v>2</v>
      </c>
    </row>
    <row r="15" spans="1:12" x14ac:dyDescent="0.2">
      <c r="A15" s="90" t="s">
        <v>16</v>
      </c>
      <c r="B15" s="90"/>
      <c r="C15" s="90"/>
      <c r="D15" s="90"/>
      <c r="E15" s="90"/>
      <c r="F15" s="90"/>
      <c r="G15" s="90"/>
      <c r="H15" s="29" t="s">
        <v>4</v>
      </c>
    </row>
    <row r="16" spans="1:12" x14ac:dyDescent="0.2">
      <c r="A16" s="90" t="s">
        <v>17</v>
      </c>
      <c r="B16" s="90"/>
      <c r="C16" s="90"/>
      <c r="D16" s="90"/>
      <c r="E16" s="90"/>
      <c r="F16" s="90"/>
      <c r="G16" s="90"/>
      <c r="H16" s="29" t="s">
        <v>2</v>
      </c>
    </row>
    <row r="17" spans="1:8" x14ac:dyDescent="0.2">
      <c r="A17" s="90" t="s">
        <v>18</v>
      </c>
      <c r="B17" s="90"/>
      <c r="C17" s="90"/>
      <c r="D17" s="90"/>
      <c r="E17" s="90"/>
      <c r="F17" s="90"/>
      <c r="G17" s="90"/>
      <c r="H17" s="29" t="s">
        <v>2</v>
      </c>
    </row>
    <row r="18" spans="1:8" x14ac:dyDescent="0.2">
      <c r="A18" s="90" t="s">
        <v>19</v>
      </c>
      <c r="B18" s="90"/>
      <c r="C18" s="90"/>
      <c r="D18" s="90"/>
      <c r="E18" s="90"/>
      <c r="F18" s="90"/>
      <c r="G18" s="90"/>
      <c r="H18" s="29" t="s">
        <v>2</v>
      </c>
    </row>
    <row r="19" spans="1:8" x14ac:dyDescent="0.2">
      <c r="A19" s="90" t="s">
        <v>20</v>
      </c>
      <c r="B19" s="90"/>
      <c r="C19" s="90"/>
      <c r="D19" s="90"/>
      <c r="E19" s="90"/>
      <c r="F19" s="90"/>
      <c r="G19" s="90"/>
      <c r="H19" s="29" t="s">
        <v>4</v>
      </c>
    </row>
    <row r="20" spans="1:8" x14ac:dyDescent="0.2">
      <c r="A20" s="90" t="s">
        <v>21</v>
      </c>
      <c r="B20" s="90"/>
      <c r="C20" s="90"/>
      <c r="D20" s="90"/>
      <c r="E20" s="90"/>
      <c r="F20" s="90"/>
      <c r="G20" s="90"/>
      <c r="H20" s="29"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E491365-9DC4-4746-9AE6-638052BA3C4D}">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9F6-D913-4D45-9A9F-1A0A786D6690}">
  <dimension ref="A1:L20"/>
  <sheetViews>
    <sheetView workbookViewId="0">
      <selection activeCell="D6" sqref="D6:D7"/>
    </sheetView>
  </sheetViews>
  <sheetFormatPr baseColWidth="10" defaultColWidth="11.42578125" defaultRowHeight="14.25" x14ac:dyDescent="0.2"/>
  <cols>
    <col min="1" max="16384" width="11.42578125" style="28"/>
  </cols>
  <sheetData>
    <row r="1" spans="1:12" ht="18" x14ac:dyDescent="0.25">
      <c r="A1" s="91" t="s">
        <v>0</v>
      </c>
      <c r="B1" s="91"/>
      <c r="C1" s="91"/>
      <c r="D1" s="91"/>
      <c r="E1" s="91"/>
      <c r="F1" s="91"/>
      <c r="G1" s="91"/>
      <c r="H1" s="91"/>
    </row>
    <row r="2" spans="1:12" x14ac:dyDescent="0.2">
      <c r="A2" s="90" t="s">
        <v>1</v>
      </c>
      <c r="B2" s="90"/>
      <c r="C2" s="90"/>
      <c r="D2" s="90"/>
      <c r="E2" s="90"/>
      <c r="F2" s="90"/>
      <c r="G2" s="90"/>
      <c r="H2" s="29" t="s">
        <v>2</v>
      </c>
    </row>
    <row r="3" spans="1:12" x14ac:dyDescent="0.2">
      <c r="A3" s="90" t="s">
        <v>3</v>
      </c>
      <c r="B3" s="90"/>
      <c r="C3" s="90"/>
      <c r="D3" s="90"/>
      <c r="E3" s="90"/>
      <c r="F3" s="90"/>
      <c r="G3" s="90"/>
      <c r="H3" s="29" t="s">
        <v>2</v>
      </c>
    </row>
    <row r="4" spans="1:12" x14ac:dyDescent="0.2">
      <c r="A4" s="90" t="s">
        <v>5</v>
      </c>
      <c r="B4" s="90"/>
      <c r="C4" s="90"/>
      <c r="D4" s="90"/>
      <c r="E4" s="90"/>
      <c r="F4" s="90"/>
      <c r="G4" s="90"/>
      <c r="H4" s="29" t="s">
        <v>2</v>
      </c>
    </row>
    <row r="5" spans="1:12" x14ac:dyDescent="0.2">
      <c r="A5" s="90" t="s">
        <v>6</v>
      </c>
      <c r="B5" s="90"/>
      <c r="C5" s="90"/>
      <c r="D5" s="90"/>
      <c r="E5" s="90"/>
      <c r="F5" s="90"/>
      <c r="G5" s="90"/>
      <c r="H5" s="29" t="s">
        <v>2</v>
      </c>
    </row>
    <row r="6" spans="1:12" x14ac:dyDescent="0.2">
      <c r="A6" s="90" t="s">
        <v>7</v>
      </c>
      <c r="B6" s="90"/>
      <c r="C6" s="90"/>
      <c r="D6" s="90"/>
      <c r="E6" s="90"/>
      <c r="F6" s="90"/>
      <c r="G6" s="90"/>
      <c r="H6" s="29" t="s">
        <v>2</v>
      </c>
    </row>
    <row r="7" spans="1:12" x14ac:dyDescent="0.2">
      <c r="A7" s="90" t="s">
        <v>8</v>
      </c>
      <c r="B7" s="90"/>
      <c r="C7" s="90"/>
      <c r="D7" s="90"/>
      <c r="E7" s="90"/>
      <c r="F7" s="90"/>
      <c r="G7" s="90"/>
      <c r="H7" s="29" t="s">
        <v>2</v>
      </c>
    </row>
    <row r="8" spans="1:12" x14ac:dyDescent="0.2">
      <c r="A8" s="90" t="s">
        <v>9</v>
      </c>
      <c r="B8" s="90"/>
      <c r="C8" s="90"/>
      <c r="D8" s="90"/>
      <c r="E8" s="90"/>
      <c r="F8" s="90"/>
      <c r="G8" s="90"/>
      <c r="H8" s="29" t="s">
        <v>4</v>
      </c>
    </row>
    <row r="9" spans="1:12" x14ac:dyDescent="0.2">
      <c r="A9" s="90" t="s">
        <v>10</v>
      </c>
      <c r="B9" s="90"/>
      <c r="C9" s="90"/>
      <c r="D9" s="90"/>
      <c r="E9" s="90"/>
      <c r="F9" s="90"/>
      <c r="G9" s="90"/>
      <c r="H9" s="29" t="s">
        <v>2</v>
      </c>
    </row>
    <row r="10" spans="1:12" x14ac:dyDescent="0.2">
      <c r="A10" s="90" t="s">
        <v>11</v>
      </c>
      <c r="B10" s="90"/>
      <c r="C10" s="90"/>
      <c r="D10" s="90"/>
      <c r="E10" s="90"/>
      <c r="F10" s="90"/>
      <c r="G10" s="90"/>
      <c r="H10" s="29" t="s">
        <v>2</v>
      </c>
    </row>
    <row r="11" spans="1:12" x14ac:dyDescent="0.2">
      <c r="A11" s="90" t="s">
        <v>12</v>
      </c>
      <c r="B11" s="90"/>
      <c r="C11" s="90"/>
      <c r="D11" s="90"/>
      <c r="E11" s="90"/>
      <c r="F11" s="90"/>
      <c r="G11" s="90"/>
      <c r="H11" s="29" t="s">
        <v>4</v>
      </c>
    </row>
    <row r="12" spans="1:12" x14ac:dyDescent="0.2">
      <c r="A12" s="90" t="s">
        <v>13</v>
      </c>
      <c r="B12" s="90"/>
      <c r="C12" s="90"/>
      <c r="D12" s="90"/>
      <c r="E12" s="90"/>
      <c r="F12" s="90"/>
      <c r="G12" s="90"/>
      <c r="H12" s="29" t="s">
        <v>4</v>
      </c>
    </row>
    <row r="13" spans="1:12" x14ac:dyDescent="0.2">
      <c r="A13" s="90" t="s">
        <v>14</v>
      </c>
      <c r="B13" s="90"/>
      <c r="C13" s="90"/>
      <c r="D13" s="90"/>
      <c r="E13" s="90"/>
      <c r="F13" s="90"/>
      <c r="G13" s="90"/>
      <c r="H13" s="29" t="s">
        <v>4</v>
      </c>
      <c r="L13" s="28" t="s">
        <v>4</v>
      </c>
    </row>
    <row r="14" spans="1:12" x14ac:dyDescent="0.2">
      <c r="A14" s="90" t="s">
        <v>15</v>
      </c>
      <c r="B14" s="90"/>
      <c r="C14" s="90"/>
      <c r="D14" s="90"/>
      <c r="E14" s="90"/>
      <c r="F14" s="90"/>
      <c r="G14" s="90"/>
      <c r="H14" s="29" t="s">
        <v>4</v>
      </c>
      <c r="L14" s="28" t="s">
        <v>2</v>
      </c>
    </row>
    <row r="15" spans="1:12" x14ac:dyDescent="0.2">
      <c r="A15" s="90" t="s">
        <v>16</v>
      </c>
      <c r="B15" s="90"/>
      <c r="C15" s="90"/>
      <c r="D15" s="90"/>
      <c r="E15" s="90"/>
      <c r="F15" s="90"/>
      <c r="G15" s="90"/>
      <c r="H15" s="29" t="s">
        <v>4</v>
      </c>
    </row>
    <row r="16" spans="1:12" x14ac:dyDescent="0.2">
      <c r="A16" s="90" t="s">
        <v>17</v>
      </c>
      <c r="B16" s="90"/>
      <c r="C16" s="90"/>
      <c r="D16" s="90"/>
      <c r="E16" s="90"/>
      <c r="F16" s="90"/>
      <c r="G16" s="90"/>
      <c r="H16" s="29" t="s">
        <v>2</v>
      </c>
    </row>
    <row r="17" spans="1:8" x14ac:dyDescent="0.2">
      <c r="A17" s="90" t="s">
        <v>18</v>
      </c>
      <c r="B17" s="90"/>
      <c r="C17" s="90"/>
      <c r="D17" s="90"/>
      <c r="E17" s="90"/>
      <c r="F17" s="90"/>
      <c r="G17" s="90"/>
      <c r="H17" s="29" t="s">
        <v>2</v>
      </c>
    </row>
    <row r="18" spans="1:8" x14ac:dyDescent="0.2">
      <c r="A18" s="90" t="s">
        <v>19</v>
      </c>
      <c r="B18" s="90"/>
      <c r="C18" s="90"/>
      <c r="D18" s="90"/>
      <c r="E18" s="90"/>
      <c r="F18" s="90"/>
      <c r="G18" s="90"/>
      <c r="H18" s="29" t="s">
        <v>2</v>
      </c>
    </row>
    <row r="19" spans="1:8" x14ac:dyDescent="0.2">
      <c r="A19" s="90" t="s">
        <v>20</v>
      </c>
      <c r="B19" s="90"/>
      <c r="C19" s="90"/>
      <c r="D19" s="90"/>
      <c r="E19" s="90"/>
      <c r="F19" s="90"/>
      <c r="G19" s="90"/>
      <c r="H19" s="29" t="s">
        <v>4</v>
      </c>
    </row>
    <row r="20" spans="1:8" x14ac:dyDescent="0.2">
      <c r="A20" s="90" t="s">
        <v>21</v>
      </c>
      <c r="B20" s="90"/>
      <c r="C20" s="90"/>
      <c r="D20" s="90"/>
      <c r="E20" s="90"/>
      <c r="F20" s="90"/>
      <c r="G20" s="90"/>
      <c r="H20" s="29"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9FB3EA6F-C722-4ADC-9C57-6AE1CDAA2333}">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09BB-EABA-4C33-8DEB-2D25E40D446B}">
  <dimension ref="A1:L20"/>
  <sheetViews>
    <sheetView workbookViewId="0">
      <selection activeCell="D6" sqref="D6:D7"/>
    </sheetView>
  </sheetViews>
  <sheetFormatPr baseColWidth="10" defaultColWidth="11.42578125" defaultRowHeight="14.25" x14ac:dyDescent="0.2"/>
  <cols>
    <col min="1" max="16384" width="11.42578125" style="28"/>
  </cols>
  <sheetData>
    <row r="1" spans="1:12" ht="18" x14ac:dyDescent="0.25">
      <c r="A1" s="91" t="s">
        <v>0</v>
      </c>
      <c r="B1" s="91"/>
      <c r="C1" s="91"/>
      <c r="D1" s="91"/>
      <c r="E1" s="91"/>
      <c r="F1" s="91"/>
      <c r="G1" s="91"/>
      <c r="H1" s="91"/>
    </row>
    <row r="2" spans="1:12" x14ac:dyDescent="0.2">
      <c r="A2" s="90" t="s">
        <v>1</v>
      </c>
      <c r="B2" s="90"/>
      <c r="C2" s="90"/>
      <c r="D2" s="90"/>
      <c r="E2" s="90"/>
      <c r="F2" s="90"/>
      <c r="G2" s="90"/>
      <c r="H2" s="29" t="s">
        <v>2</v>
      </c>
    </row>
    <row r="3" spans="1:12" x14ac:dyDescent="0.2">
      <c r="A3" s="90" t="s">
        <v>3</v>
      </c>
      <c r="B3" s="90"/>
      <c r="C3" s="90"/>
      <c r="D3" s="90"/>
      <c r="E3" s="90"/>
      <c r="F3" s="90"/>
      <c r="G3" s="90"/>
      <c r="H3" s="29" t="s">
        <v>2</v>
      </c>
    </row>
    <row r="4" spans="1:12" x14ac:dyDescent="0.2">
      <c r="A4" s="90" t="s">
        <v>5</v>
      </c>
      <c r="B4" s="90"/>
      <c r="C4" s="90"/>
      <c r="D4" s="90"/>
      <c r="E4" s="90"/>
      <c r="F4" s="90"/>
      <c r="G4" s="90"/>
      <c r="H4" s="29" t="s">
        <v>2</v>
      </c>
    </row>
    <row r="5" spans="1:12" x14ac:dyDescent="0.2">
      <c r="A5" s="90" t="s">
        <v>6</v>
      </c>
      <c r="B5" s="90"/>
      <c r="C5" s="90"/>
      <c r="D5" s="90"/>
      <c r="E5" s="90"/>
      <c r="F5" s="90"/>
      <c r="G5" s="90"/>
      <c r="H5" s="29" t="s">
        <v>2</v>
      </c>
    </row>
    <row r="6" spans="1:12" x14ac:dyDescent="0.2">
      <c r="A6" s="90" t="s">
        <v>7</v>
      </c>
      <c r="B6" s="90"/>
      <c r="C6" s="90"/>
      <c r="D6" s="90"/>
      <c r="E6" s="90"/>
      <c r="F6" s="90"/>
      <c r="G6" s="90"/>
      <c r="H6" s="29" t="s">
        <v>4</v>
      </c>
    </row>
    <row r="7" spans="1:12" x14ac:dyDescent="0.2">
      <c r="A7" s="90" t="s">
        <v>8</v>
      </c>
      <c r="B7" s="90"/>
      <c r="C7" s="90"/>
      <c r="D7" s="90"/>
      <c r="E7" s="90"/>
      <c r="F7" s="90"/>
      <c r="G7" s="90"/>
      <c r="H7" s="29" t="s">
        <v>2</v>
      </c>
    </row>
    <row r="8" spans="1:12" x14ac:dyDescent="0.2">
      <c r="A8" s="90" t="s">
        <v>9</v>
      </c>
      <c r="B8" s="90"/>
      <c r="C8" s="90"/>
      <c r="D8" s="90"/>
      <c r="E8" s="90"/>
      <c r="F8" s="90"/>
      <c r="G8" s="90"/>
      <c r="H8" s="29" t="s">
        <v>2</v>
      </c>
    </row>
    <row r="9" spans="1:12" x14ac:dyDescent="0.2">
      <c r="A9" s="90" t="s">
        <v>10</v>
      </c>
      <c r="B9" s="90"/>
      <c r="C9" s="90"/>
      <c r="D9" s="90"/>
      <c r="E9" s="90"/>
      <c r="F9" s="90"/>
      <c r="G9" s="90"/>
      <c r="H9" s="29" t="s">
        <v>2</v>
      </c>
    </row>
    <row r="10" spans="1:12" x14ac:dyDescent="0.2">
      <c r="A10" s="90" t="s">
        <v>11</v>
      </c>
      <c r="B10" s="90"/>
      <c r="C10" s="90"/>
      <c r="D10" s="90"/>
      <c r="E10" s="90"/>
      <c r="F10" s="90"/>
      <c r="G10" s="90"/>
      <c r="H10" s="29" t="s">
        <v>2</v>
      </c>
    </row>
    <row r="11" spans="1:12" x14ac:dyDescent="0.2">
      <c r="A11" s="90" t="s">
        <v>12</v>
      </c>
      <c r="B11" s="90"/>
      <c r="C11" s="90"/>
      <c r="D11" s="90"/>
      <c r="E11" s="90"/>
      <c r="F11" s="90"/>
      <c r="G11" s="90"/>
      <c r="H11" s="29" t="s">
        <v>4</v>
      </c>
    </row>
    <row r="12" spans="1:12" x14ac:dyDescent="0.2">
      <c r="A12" s="90" t="s">
        <v>13</v>
      </c>
      <c r="B12" s="90"/>
      <c r="C12" s="90"/>
      <c r="D12" s="90"/>
      <c r="E12" s="90"/>
      <c r="F12" s="90"/>
      <c r="G12" s="90"/>
      <c r="H12" s="29" t="s">
        <v>4</v>
      </c>
    </row>
    <row r="13" spans="1:12" x14ac:dyDescent="0.2">
      <c r="A13" s="90" t="s">
        <v>14</v>
      </c>
      <c r="B13" s="90"/>
      <c r="C13" s="90"/>
      <c r="D13" s="90"/>
      <c r="E13" s="90"/>
      <c r="F13" s="90"/>
      <c r="G13" s="90"/>
      <c r="H13" s="29" t="s">
        <v>4</v>
      </c>
      <c r="L13" s="28" t="s">
        <v>4</v>
      </c>
    </row>
    <row r="14" spans="1:12" x14ac:dyDescent="0.2">
      <c r="A14" s="90" t="s">
        <v>15</v>
      </c>
      <c r="B14" s="90"/>
      <c r="C14" s="90"/>
      <c r="D14" s="90"/>
      <c r="E14" s="90"/>
      <c r="F14" s="90"/>
      <c r="G14" s="90"/>
      <c r="H14" s="29" t="s">
        <v>4</v>
      </c>
      <c r="L14" s="28" t="s">
        <v>2</v>
      </c>
    </row>
    <row r="15" spans="1:12" x14ac:dyDescent="0.2">
      <c r="A15" s="90" t="s">
        <v>16</v>
      </c>
      <c r="B15" s="90"/>
      <c r="C15" s="90"/>
      <c r="D15" s="90"/>
      <c r="E15" s="90"/>
      <c r="F15" s="90"/>
      <c r="G15" s="90"/>
      <c r="H15" s="29" t="s">
        <v>4</v>
      </c>
    </row>
    <row r="16" spans="1:12" x14ac:dyDescent="0.2">
      <c r="A16" s="90" t="s">
        <v>17</v>
      </c>
      <c r="B16" s="90"/>
      <c r="C16" s="90"/>
      <c r="D16" s="90"/>
      <c r="E16" s="90"/>
      <c r="F16" s="90"/>
      <c r="G16" s="90"/>
      <c r="H16" s="29" t="s">
        <v>2</v>
      </c>
    </row>
    <row r="17" spans="1:8" x14ac:dyDescent="0.2">
      <c r="A17" s="90" t="s">
        <v>18</v>
      </c>
      <c r="B17" s="90"/>
      <c r="C17" s="90"/>
      <c r="D17" s="90"/>
      <c r="E17" s="90"/>
      <c r="F17" s="90"/>
      <c r="G17" s="90"/>
      <c r="H17" s="29" t="s">
        <v>2</v>
      </c>
    </row>
    <row r="18" spans="1:8" x14ac:dyDescent="0.2">
      <c r="A18" s="90" t="s">
        <v>19</v>
      </c>
      <c r="B18" s="90"/>
      <c r="C18" s="90"/>
      <c r="D18" s="90"/>
      <c r="E18" s="90"/>
      <c r="F18" s="90"/>
      <c r="G18" s="90"/>
      <c r="H18" s="29" t="s">
        <v>2</v>
      </c>
    </row>
    <row r="19" spans="1:8" x14ac:dyDescent="0.2">
      <c r="A19" s="90" t="s">
        <v>20</v>
      </c>
      <c r="B19" s="90"/>
      <c r="C19" s="90"/>
      <c r="D19" s="90"/>
      <c r="E19" s="90"/>
      <c r="F19" s="90"/>
      <c r="G19" s="90"/>
      <c r="H19" s="29" t="s">
        <v>4</v>
      </c>
    </row>
    <row r="20" spans="1:8" x14ac:dyDescent="0.2">
      <c r="A20" s="90" t="s">
        <v>21</v>
      </c>
      <c r="B20" s="90"/>
      <c r="C20" s="90"/>
      <c r="D20" s="90"/>
      <c r="E20" s="90"/>
      <c r="F20" s="90"/>
      <c r="G20" s="90"/>
      <c r="H20" s="29"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BA6766F7-B0EA-4370-B1DB-84BAB1F62289}">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F97E-22C2-48B8-9184-50BB8FA91E71}">
  <dimension ref="A1:L20"/>
  <sheetViews>
    <sheetView workbookViewId="0">
      <selection activeCell="D6" sqref="D6:D7"/>
    </sheetView>
  </sheetViews>
  <sheetFormatPr baseColWidth="10" defaultColWidth="11.42578125" defaultRowHeight="14.25" x14ac:dyDescent="0.2"/>
  <cols>
    <col min="1" max="16384" width="11.42578125" style="28"/>
  </cols>
  <sheetData>
    <row r="1" spans="1:12" ht="18" x14ac:dyDescent="0.25">
      <c r="A1" s="91" t="s">
        <v>0</v>
      </c>
      <c r="B1" s="91"/>
      <c r="C1" s="91"/>
      <c r="D1" s="91"/>
      <c r="E1" s="91"/>
      <c r="F1" s="91"/>
      <c r="G1" s="91"/>
      <c r="H1" s="91"/>
    </row>
    <row r="2" spans="1:12" x14ac:dyDescent="0.2">
      <c r="A2" s="90" t="s">
        <v>1</v>
      </c>
      <c r="B2" s="90"/>
      <c r="C2" s="90"/>
      <c r="D2" s="90"/>
      <c r="E2" s="90"/>
      <c r="F2" s="90"/>
      <c r="G2" s="90"/>
      <c r="H2" s="29" t="s">
        <v>2</v>
      </c>
    </row>
    <row r="3" spans="1:12" x14ac:dyDescent="0.2">
      <c r="A3" s="90" t="s">
        <v>3</v>
      </c>
      <c r="B3" s="90"/>
      <c r="C3" s="90"/>
      <c r="D3" s="90"/>
      <c r="E3" s="90"/>
      <c r="F3" s="90"/>
      <c r="G3" s="90"/>
      <c r="H3" s="29" t="s">
        <v>2</v>
      </c>
    </row>
    <row r="4" spans="1:12" x14ac:dyDescent="0.2">
      <c r="A4" s="90" t="s">
        <v>5</v>
      </c>
      <c r="B4" s="90"/>
      <c r="C4" s="90"/>
      <c r="D4" s="90"/>
      <c r="E4" s="90"/>
      <c r="F4" s="90"/>
      <c r="G4" s="90"/>
      <c r="H4" s="29" t="s">
        <v>2</v>
      </c>
    </row>
    <row r="5" spans="1:12" x14ac:dyDescent="0.2">
      <c r="A5" s="90" t="s">
        <v>6</v>
      </c>
      <c r="B5" s="90"/>
      <c r="C5" s="90"/>
      <c r="D5" s="90"/>
      <c r="E5" s="90"/>
      <c r="F5" s="90"/>
      <c r="G5" s="90"/>
      <c r="H5" s="29" t="s">
        <v>2</v>
      </c>
    </row>
    <row r="6" spans="1:12" x14ac:dyDescent="0.2">
      <c r="A6" s="90" t="s">
        <v>7</v>
      </c>
      <c r="B6" s="90"/>
      <c r="C6" s="90"/>
      <c r="D6" s="90"/>
      <c r="E6" s="90"/>
      <c r="F6" s="90"/>
      <c r="G6" s="90"/>
      <c r="H6" s="29" t="s">
        <v>4</v>
      </c>
    </row>
    <row r="7" spans="1:12" x14ac:dyDescent="0.2">
      <c r="A7" s="90" t="s">
        <v>8</v>
      </c>
      <c r="B7" s="90"/>
      <c r="C7" s="90"/>
      <c r="D7" s="90"/>
      <c r="E7" s="90"/>
      <c r="F7" s="90"/>
      <c r="G7" s="90"/>
      <c r="H7" s="29" t="s">
        <v>2</v>
      </c>
    </row>
    <row r="8" spans="1:12" x14ac:dyDescent="0.2">
      <c r="A8" s="90" t="s">
        <v>9</v>
      </c>
      <c r="B8" s="90"/>
      <c r="C8" s="90"/>
      <c r="D8" s="90"/>
      <c r="E8" s="90"/>
      <c r="F8" s="90"/>
      <c r="G8" s="90"/>
      <c r="H8" s="29" t="s">
        <v>2</v>
      </c>
    </row>
    <row r="9" spans="1:12" x14ac:dyDescent="0.2">
      <c r="A9" s="90" t="s">
        <v>10</v>
      </c>
      <c r="B9" s="90"/>
      <c r="C9" s="90"/>
      <c r="D9" s="90"/>
      <c r="E9" s="90"/>
      <c r="F9" s="90"/>
      <c r="G9" s="90"/>
      <c r="H9" s="29" t="s">
        <v>2</v>
      </c>
    </row>
    <row r="10" spans="1:12" x14ac:dyDescent="0.2">
      <c r="A10" s="90" t="s">
        <v>11</v>
      </c>
      <c r="B10" s="90"/>
      <c r="C10" s="90"/>
      <c r="D10" s="90"/>
      <c r="E10" s="90"/>
      <c r="F10" s="90"/>
      <c r="G10" s="90"/>
      <c r="H10" s="29" t="s">
        <v>2</v>
      </c>
    </row>
    <row r="11" spans="1:12" x14ac:dyDescent="0.2">
      <c r="A11" s="90" t="s">
        <v>12</v>
      </c>
      <c r="B11" s="90"/>
      <c r="C11" s="90"/>
      <c r="D11" s="90"/>
      <c r="E11" s="90"/>
      <c r="F11" s="90"/>
      <c r="G11" s="90"/>
      <c r="H11" s="29" t="s">
        <v>4</v>
      </c>
    </row>
    <row r="12" spans="1:12" x14ac:dyDescent="0.2">
      <c r="A12" s="90" t="s">
        <v>13</v>
      </c>
      <c r="B12" s="90"/>
      <c r="C12" s="90"/>
      <c r="D12" s="90"/>
      <c r="E12" s="90"/>
      <c r="F12" s="90"/>
      <c r="G12" s="90"/>
      <c r="H12" s="29" t="s">
        <v>4</v>
      </c>
    </row>
    <row r="13" spans="1:12" x14ac:dyDescent="0.2">
      <c r="A13" s="90" t="s">
        <v>14</v>
      </c>
      <c r="B13" s="90"/>
      <c r="C13" s="90"/>
      <c r="D13" s="90"/>
      <c r="E13" s="90"/>
      <c r="F13" s="90"/>
      <c r="G13" s="90"/>
      <c r="H13" s="29" t="s">
        <v>4</v>
      </c>
      <c r="L13" s="28" t="s">
        <v>4</v>
      </c>
    </row>
    <row r="14" spans="1:12" x14ac:dyDescent="0.2">
      <c r="A14" s="90" t="s">
        <v>15</v>
      </c>
      <c r="B14" s="90"/>
      <c r="C14" s="90"/>
      <c r="D14" s="90"/>
      <c r="E14" s="90"/>
      <c r="F14" s="90"/>
      <c r="G14" s="90"/>
      <c r="H14" s="29" t="s">
        <v>4</v>
      </c>
      <c r="L14" s="28" t="s">
        <v>2</v>
      </c>
    </row>
    <row r="15" spans="1:12" x14ac:dyDescent="0.2">
      <c r="A15" s="90" t="s">
        <v>16</v>
      </c>
      <c r="B15" s="90"/>
      <c r="C15" s="90"/>
      <c r="D15" s="90"/>
      <c r="E15" s="90"/>
      <c r="F15" s="90"/>
      <c r="G15" s="90"/>
      <c r="H15" s="29" t="s">
        <v>4</v>
      </c>
    </row>
    <row r="16" spans="1:12" x14ac:dyDescent="0.2">
      <c r="A16" s="90" t="s">
        <v>17</v>
      </c>
      <c r="B16" s="90"/>
      <c r="C16" s="90"/>
      <c r="D16" s="90"/>
      <c r="E16" s="90"/>
      <c r="F16" s="90"/>
      <c r="G16" s="90"/>
      <c r="H16" s="29" t="s">
        <v>2</v>
      </c>
    </row>
    <row r="17" spans="1:8" x14ac:dyDescent="0.2">
      <c r="A17" s="90" t="s">
        <v>18</v>
      </c>
      <c r="B17" s="90"/>
      <c r="C17" s="90"/>
      <c r="D17" s="90"/>
      <c r="E17" s="90"/>
      <c r="F17" s="90"/>
      <c r="G17" s="90"/>
      <c r="H17" s="29" t="s">
        <v>2</v>
      </c>
    </row>
    <row r="18" spans="1:8" x14ac:dyDescent="0.2">
      <c r="A18" s="90" t="s">
        <v>19</v>
      </c>
      <c r="B18" s="90"/>
      <c r="C18" s="90"/>
      <c r="D18" s="90"/>
      <c r="E18" s="90"/>
      <c r="F18" s="90"/>
      <c r="G18" s="90"/>
      <c r="H18" s="29" t="s">
        <v>2</v>
      </c>
    </row>
    <row r="19" spans="1:8" x14ac:dyDescent="0.2">
      <c r="A19" s="90" t="s">
        <v>20</v>
      </c>
      <c r="B19" s="90"/>
      <c r="C19" s="90"/>
      <c r="D19" s="90"/>
      <c r="E19" s="90"/>
      <c r="F19" s="90"/>
      <c r="G19" s="90"/>
      <c r="H19" s="29" t="s">
        <v>4</v>
      </c>
    </row>
    <row r="20" spans="1:8" x14ac:dyDescent="0.2">
      <c r="A20" s="90" t="s">
        <v>21</v>
      </c>
      <c r="B20" s="90"/>
      <c r="C20" s="90"/>
      <c r="D20" s="90"/>
      <c r="E20" s="90"/>
      <c r="F20" s="90"/>
      <c r="G20" s="90"/>
      <c r="H20" s="29"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6CCD41EF-712A-4D8D-B3E3-768EB5432903}">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D6" sqref="D6:D7"/>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129</v>
      </c>
    </row>
    <row r="2" spans="1:2" x14ac:dyDescent="0.25">
      <c r="A2" t="s">
        <v>130</v>
      </c>
      <c r="B2" t="s">
        <v>79</v>
      </c>
    </row>
    <row r="3" spans="1:2" x14ac:dyDescent="0.25">
      <c r="A3" t="s">
        <v>131</v>
      </c>
      <c r="B3" t="s">
        <v>132</v>
      </c>
    </row>
    <row r="4" spans="1:2" x14ac:dyDescent="0.25">
      <c r="A4" t="s">
        <v>133</v>
      </c>
      <c r="B4" t="s">
        <v>134</v>
      </c>
    </row>
    <row r="5" spans="1:2" x14ac:dyDescent="0.25">
      <c r="A5" s="6" t="s">
        <v>135</v>
      </c>
      <c r="B5" t="s">
        <v>132</v>
      </c>
    </row>
    <row r="6" spans="1:2" x14ac:dyDescent="0.25">
      <c r="A6" t="s">
        <v>136</v>
      </c>
      <c r="B6" t="s">
        <v>132</v>
      </c>
    </row>
    <row r="7" spans="1:2" x14ac:dyDescent="0.25">
      <c r="A7" s="6" t="s">
        <v>137</v>
      </c>
      <c r="B7" t="s">
        <v>134</v>
      </c>
    </row>
    <row r="8" spans="1:2" x14ac:dyDescent="0.25">
      <c r="A8" t="s">
        <v>138</v>
      </c>
      <c r="B8" t="s">
        <v>134</v>
      </c>
    </row>
    <row r="9" spans="1:2" x14ac:dyDescent="0.25">
      <c r="A9" s="6" t="s">
        <v>139</v>
      </c>
      <c r="B9" t="s">
        <v>134</v>
      </c>
    </row>
    <row r="10" spans="1:2" x14ac:dyDescent="0.25">
      <c r="A10" t="s">
        <v>140</v>
      </c>
      <c r="B10" t="s">
        <v>134</v>
      </c>
    </row>
    <row r="12" spans="1:2" x14ac:dyDescent="0.25">
      <c r="A12" s="7" t="s">
        <v>51</v>
      </c>
    </row>
    <row r="13" spans="1:2" x14ac:dyDescent="0.25">
      <c r="A13" t="s">
        <v>141</v>
      </c>
      <c r="B13">
        <v>2</v>
      </c>
    </row>
    <row r="14" spans="1:2" x14ac:dyDescent="0.25">
      <c r="A14" t="s">
        <v>142</v>
      </c>
      <c r="B14">
        <v>2</v>
      </c>
    </row>
    <row r="15" spans="1:2" x14ac:dyDescent="0.25">
      <c r="A15" t="s">
        <v>143</v>
      </c>
      <c r="B15">
        <v>2</v>
      </c>
    </row>
    <row r="16" spans="1:2" x14ac:dyDescent="0.25">
      <c r="A16" t="s">
        <v>144</v>
      </c>
      <c r="B16">
        <v>0</v>
      </c>
    </row>
    <row r="17" spans="1:2" x14ac:dyDescent="0.25">
      <c r="A17" t="s">
        <v>145</v>
      </c>
      <c r="B17">
        <v>1</v>
      </c>
    </row>
    <row r="18" spans="1:2" x14ac:dyDescent="0.25">
      <c r="A18" t="s">
        <v>146</v>
      </c>
      <c r="B18">
        <v>1</v>
      </c>
    </row>
    <row r="19" spans="1:2" x14ac:dyDescent="0.25">
      <c r="A19" t="s">
        <v>147</v>
      </c>
      <c r="B19">
        <v>1</v>
      </c>
    </row>
    <row r="20" spans="1:2" x14ac:dyDescent="0.25">
      <c r="A20" t="s">
        <v>148</v>
      </c>
      <c r="B20">
        <v>0</v>
      </c>
    </row>
    <row r="21" spans="1:2" x14ac:dyDescent="0.25">
      <c r="A21" t="s">
        <v>149</v>
      </c>
      <c r="B21">
        <v>0</v>
      </c>
    </row>
    <row r="22" spans="1:2" x14ac:dyDescent="0.25">
      <c r="A22" t="s">
        <v>150</v>
      </c>
      <c r="B22">
        <v>0</v>
      </c>
    </row>
    <row r="23" spans="1:2" x14ac:dyDescent="0.25">
      <c r="A23" t="s">
        <v>151</v>
      </c>
      <c r="B23">
        <v>0</v>
      </c>
    </row>
    <row r="24" spans="1:2" x14ac:dyDescent="0.25">
      <c r="A24" t="s">
        <v>152</v>
      </c>
      <c r="B24">
        <v>0</v>
      </c>
    </row>
    <row r="26" spans="1:2" x14ac:dyDescent="0.25">
      <c r="A26" s="7" t="s">
        <v>52</v>
      </c>
    </row>
    <row r="27" spans="1:2" x14ac:dyDescent="0.25">
      <c r="A27" t="s">
        <v>141</v>
      </c>
      <c r="B27">
        <v>2</v>
      </c>
    </row>
    <row r="28" spans="1:2" x14ac:dyDescent="0.25">
      <c r="A28" t="s">
        <v>142</v>
      </c>
      <c r="B28">
        <v>1</v>
      </c>
    </row>
    <row r="29" spans="1:2" x14ac:dyDescent="0.25">
      <c r="A29" t="s">
        <v>143</v>
      </c>
      <c r="B29">
        <v>0</v>
      </c>
    </row>
    <row r="30" spans="1:2" x14ac:dyDescent="0.25">
      <c r="A30" t="s">
        <v>144</v>
      </c>
      <c r="B30">
        <v>2</v>
      </c>
    </row>
    <row r="31" spans="1:2" x14ac:dyDescent="0.25">
      <c r="A31" t="s">
        <v>145</v>
      </c>
      <c r="B31">
        <v>1</v>
      </c>
    </row>
    <row r="32" spans="1:2" x14ac:dyDescent="0.25">
      <c r="A32" t="s">
        <v>146</v>
      </c>
      <c r="B32">
        <v>0</v>
      </c>
    </row>
    <row r="33" spans="1:2" x14ac:dyDescent="0.25">
      <c r="A33" t="s">
        <v>147</v>
      </c>
      <c r="B33">
        <v>0</v>
      </c>
    </row>
    <row r="34" spans="1:2" x14ac:dyDescent="0.25">
      <c r="A34" t="s">
        <v>148</v>
      </c>
      <c r="B34">
        <v>1</v>
      </c>
    </row>
    <row r="35" spans="1:2" x14ac:dyDescent="0.25">
      <c r="A35" t="s">
        <v>149</v>
      </c>
      <c r="B35">
        <v>0</v>
      </c>
    </row>
    <row r="36" spans="1:2" x14ac:dyDescent="0.25">
      <c r="A36" t="s">
        <v>150</v>
      </c>
      <c r="B36">
        <v>0</v>
      </c>
    </row>
    <row r="37" spans="1:2" x14ac:dyDescent="0.25">
      <c r="A37" t="s">
        <v>151</v>
      </c>
      <c r="B37">
        <v>0</v>
      </c>
    </row>
    <row r="38" spans="1:2" x14ac:dyDescent="0.25">
      <c r="A38" t="s">
        <v>152</v>
      </c>
      <c r="B38">
        <v>0</v>
      </c>
    </row>
    <row r="40" spans="1:2" x14ac:dyDescent="0.25">
      <c r="A40" t="s">
        <v>113</v>
      </c>
    </row>
    <row r="41" spans="1:2" x14ac:dyDescent="0.25">
      <c r="A41" t="s">
        <v>90</v>
      </c>
    </row>
    <row r="42" spans="1:2" x14ac:dyDescent="0.25">
      <c r="A42" t="s">
        <v>70</v>
      </c>
    </row>
    <row r="43" spans="1:2" x14ac:dyDescent="0.25">
      <c r="A43" t="s">
        <v>82</v>
      </c>
    </row>
    <row r="44" spans="1:2" x14ac:dyDescent="0.25">
      <c r="A44" t="s">
        <v>153</v>
      </c>
    </row>
    <row r="47" spans="1:2" x14ac:dyDescent="0.25">
      <c r="A47" t="s">
        <v>154</v>
      </c>
    </row>
    <row r="48" spans="1:2" x14ac:dyDescent="0.25">
      <c r="A48" t="s">
        <v>83</v>
      </c>
    </row>
    <row r="49" spans="1:2" x14ac:dyDescent="0.25">
      <c r="A49" t="s">
        <v>155</v>
      </c>
    </row>
    <row r="50" spans="1:2" x14ac:dyDescent="0.25">
      <c r="A50" t="s">
        <v>156</v>
      </c>
    </row>
    <row r="51" spans="1:2" x14ac:dyDescent="0.25">
      <c r="A51" t="s">
        <v>157</v>
      </c>
    </row>
    <row r="55" spans="1:2" x14ac:dyDescent="0.25">
      <c r="A55" s="7" t="s">
        <v>158</v>
      </c>
    </row>
    <row r="56" spans="1:2" x14ac:dyDescent="0.25">
      <c r="A56" t="s">
        <v>159</v>
      </c>
      <c r="B56" t="s">
        <v>160</v>
      </c>
    </row>
    <row r="57" spans="1:2" x14ac:dyDescent="0.25">
      <c r="A57" t="s">
        <v>161</v>
      </c>
      <c r="B57" t="s">
        <v>162</v>
      </c>
    </row>
    <row r="58" spans="1:2" x14ac:dyDescent="0.25">
      <c r="A58" t="s">
        <v>163</v>
      </c>
      <c r="B58" t="s">
        <v>155</v>
      </c>
    </row>
    <row r="59" spans="1:2" x14ac:dyDescent="0.25">
      <c r="A59" t="s">
        <v>164</v>
      </c>
      <c r="B59" t="s">
        <v>165</v>
      </c>
    </row>
    <row r="60" spans="1:2" x14ac:dyDescent="0.25">
      <c r="A60" t="s">
        <v>166</v>
      </c>
      <c r="B60" t="s">
        <v>167</v>
      </c>
    </row>
    <row r="61" spans="1:2" x14ac:dyDescent="0.25">
      <c r="A61" t="s">
        <v>168</v>
      </c>
      <c r="B61" t="s">
        <v>162</v>
      </c>
    </row>
    <row r="62" spans="1:2" x14ac:dyDescent="0.25">
      <c r="A62" t="s">
        <v>169</v>
      </c>
      <c r="B62" t="s">
        <v>170</v>
      </c>
    </row>
    <row r="63" spans="1:2" x14ac:dyDescent="0.25">
      <c r="A63" t="s">
        <v>171</v>
      </c>
      <c r="B63" t="s">
        <v>172</v>
      </c>
    </row>
    <row r="64" spans="1:2" x14ac:dyDescent="0.25">
      <c r="A64" t="s">
        <v>173</v>
      </c>
      <c r="B64" t="s">
        <v>174</v>
      </c>
    </row>
    <row r="65" spans="1:2" x14ac:dyDescent="0.25">
      <c r="A65" t="s">
        <v>175</v>
      </c>
      <c r="B65" t="s">
        <v>176</v>
      </c>
    </row>
    <row r="66" spans="1:2" x14ac:dyDescent="0.25">
      <c r="A66" t="s">
        <v>177</v>
      </c>
      <c r="B66" t="s">
        <v>178</v>
      </c>
    </row>
    <row r="67" spans="1:2" x14ac:dyDescent="0.25">
      <c r="A67" t="s">
        <v>179</v>
      </c>
      <c r="B67" t="s">
        <v>172</v>
      </c>
    </row>
    <row r="68" spans="1:2" x14ac:dyDescent="0.25">
      <c r="A68" t="s">
        <v>180</v>
      </c>
      <c r="B68" t="s">
        <v>181</v>
      </c>
    </row>
    <row r="69" spans="1:2" x14ac:dyDescent="0.25">
      <c r="A69" t="s">
        <v>182</v>
      </c>
      <c r="B69" t="s">
        <v>183</v>
      </c>
    </row>
    <row r="70" spans="1:2" x14ac:dyDescent="0.25">
      <c r="A70" t="s">
        <v>184</v>
      </c>
      <c r="B70" t="s">
        <v>185</v>
      </c>
    </row>
    <row r="71" spans="1:2" x14ac:dyDescent="0.25">
      <c r="A71" t="s">
        <v>186</v>
      </c>
      <c r="B71" t="s">
        <v>187</v>
      </c>
    </row>
    <row r="72" spans="1:2" x14ac:dyDescent="0.25">
      <c r="A72" t="s">
        <v>188</v>
      </c>
      <c r="B72" t="s">
        <v>174</v>
      </c>
    </row>
    <row r="73" spans="1:2" x14ac:dyDescent="0.25">
      <c r="A73" t="s">
        <v>189</v>
      </c>
      <c r="B73" t="s">
        <v>190</v>
      </c>
    </row>
    <row r="74" spans="1:2" x14ac:dyDescent="0.25">
      <c r="A74" t="s">
        <v>191</v>
      </c>
      <c r="B74" t="s">
        <v>192</v>
      </c>
    </row>
    <row r="75" spans="1:2" x14ac:dyDescent="0.25">
      <c r="A75" t="s">
        <v>193</v>
      </c>
      <c r="B75" t="s">
        <v>194</v>
      </c>
    </row>
    <row r="76" spans="1:2" x14ac:dyDescent="0.25">
      <c r="A76" t="s">
        <v>195</v>
      </c>
      <c r="B76" t="s">
        <v>167</v>
      </c>
    </row>
    <row r="77" spans="1:2" x14ac:dyDescent="0.25">
      <c r="A77" t="s">
        <v>196</v>
      </c>
      <c r="B77" t="s">
        <v>197</v>
      </c>
    </row>
    <row r="78" spans="1:2" x14ac:dyDescent="0.25">
      <c r="A78" t="s">
        <v>198</v>
      </c>
      <c r="B78" t="s">
        <v>185</v>
      </c>
    </row>
    <row r="79" spans="1:2" x14ac:dyDescent="0.25">
      <c r="A79" t="s">
        <v>199</v>
      </c>
      <c r="B79" t="s">
        <v>194</v>
      </c>
    </row>
    <row r="80" spans="1:2" x14ac:dyDescent="0.25">
      <c r="A80" t="s">
        <v>200</v>
      </c>
      <c r="B80" t="s">
        <v>201</v>
      </c>
    </row>
    <row r="83" spans="1:2" ht="60" x14ac:dyDescent="0.25">
      <c r="A83" s="8" t="s">
        <v>202</v>
      </c>
      <c r="B83" s="8" t="s">
        <v>203</v>
      </c>
    </row>
    <row r="84" spans="1:2" x14ac:dyDescent="0.25">
      <c r="A84" s="6" t="s">
        <v>80</v>
      </c>
      <c r="B84" t="s">
        <v>80</v>
      </c>
    </row>
    <row r="85" spans="1:2" x14ac:dyDescent="0.25">
      <c r="A85" t="s">
        <v>81</v>
      </c>
      <c r="B85" t="s">
        <v>204</v>
      </c>
    </row>
    <row r="86" spans="1:2" x14ac:dyDescent="0.25">
      <c r="B86" t="s">
        <v>81</v>
      </c>
    </row>
    <row r="88" spans="1:2" x14ac:dyDescent="0.25">
      <c r="A88" s="7" t="s">
        <v>31</v>
      </c>
    </row>
    <row r="89" spans="1:2" x14ac:dyDescent="0.25">
      <c r="A89" t="s">
        <v>71</v>
      </c>
    </row>
    <row r="90" spans="1:2" x14ac:dyDescent="0.25">
      <c r="A90" t="s">
        <v>205</v>
      </c>
    </row>
    <row r="92" spans="1:2" x14ac:dyDescent="0.25">
      <c r="A92" s="9" t="s">
        <v>56</v>
      </c>
    </row>
    <row r="93" spans="1:2" x14ac:dyDescent="0.25">
      <c r="A93" s="6" t="s">
        <v>206</v>
      </c>
    </row>
    <row r="94" spans="1:2" x14ac:dyDescent="0.25">
      <c r="A94" t="s">
        <v>84</v>
      </c>
    </row>
    <row r="95" spans="1:2" x14ac:dyDescent="0.25">
      <c r="A95" t="s">
        <v>207</v>
      </c>
    </row>
    <row r="96" spans="1:2" x14ac:dyDescent="0.25">
      <c r="A96" t="s">
        <v>208</v>
      </c>
    </row>
    <row r="98" spans="1:1" x14ac:dyDescent="0.25">
      <c r="A98" s="7" t="s">
        <v>209</v>
      </c>
    </row>
    <row r="99" spans="1:1" x14ac:dyDescent="0.25">
      <c r="A99" t="s">
        <v>210</v>
      </c>
    </row>
    <row r="100" spans="1:1" x14ac:dyDescent="0.25">
      <c r="A100" t="s">
        <v>211</v>
      </c>
    </row>
    <row r="101" spans="1:1" x14ac:dyDescent="0.25">
      <c r="A101" t="s">
        <v>212</v>
      </c>
    </row>
    <row r="102" spans="1:1" x14ac:dyDescent="0.25">
      <c r="A102" t="s">
        <v>213</v>
      </c>
    </row>
    <row r="103" spans="1:1" x14ac:dyDescent="0.25">
      <c r="A103" t="s">
        <v>214</v>
      </c>
    </row>
    <row r="104" spans="1:1" x14ac:dyDescent="0.25">
      <c r="A104" t="s">
        <v>215</v>
      </c>
    </row>
    <row r="105" spans="1:1" x14ac:dyDescent="0.25">
      <c r="A105" t="s">
        <v>216</v>
      </c>
    </row>
    <row r="106" spans="1:1" x14ac:dyDescent="0.25">
      <c r="A106" t="s">
        <v>217</v>
      </c>
    </row>
    <row r="107" spans="1:1" x14ac:dyDescent="0.25">
      <c r="A107" t="s">
        <v>218</v>
      </c>
    </row>
    <row r="108" spans="1:1" x14ac:dyDescent="0.25">
      <c r="A108" t="s">
        <v>219</v>
      </c>
    </row>
    <row r="109" spans="1:1" x14ac:dyDescent="0.25">
      <c r="A109" t="s">
        <v>63</v>
      </c>
    </row>
    <row r="110" spans="1:1" x14ac:dyDescent="0.25">
      <c r="A110" t="s">
        <v>220</v>
      </c>
    </row>
    <row r="111" spans="1:1" x14ac:dyDescent="0.25">
      <c r="A111" t="s">
        <v>221</v>
      </c>
    </row>
    <row r="112" spans="1:1" x14ac:dyDescent="0.25">
      <c r="A112" t="s">
        <v>222</v>
      </c>
    </row>
    <row r="113" spans="1:1" x14ac:dyDescent="0.25">
      <c r="A113" t="s">
        <v>223</v>
      </c>
    </row>
    <row r="114" spans="1:1" x14ac:dyDescent="0.25">
      <c r="A114" t="s">
        <v>224</v>
      </c>
    </row>
    <row r="115" spans="1:1" x14ac:dyDescent="0.25">
      <c r="A115" t="s">
        <v>225</v>
      </c>
    </row>
    <row r="117" spans="1:1" x14ac:dyDescent="0.25">
      <c r="A117" t="s">
        <v>226</v>
      </c>
    </row>
    <row r="118" spans="1:1" x14ac:dyDescent="0.25">
      <c r="A118" t="s">
        <v>79</v>
      </c>
    </row>
    <row r="119" spans="1:1" x14ac:dyDescent="0.25">
      <c r="A119" t="s">
        <v>132</v>
      </c>
    </row>
    <row r="120" spans="1:1" x14ac:dyDescent="0.25">
      <c r="A120"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2024-01-04T03:01:30Z</dcterms:modified>
  <cp:category/>
  <cp:contentStatus/>
</cp:coreProperties>
</file>